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va\Documents\"/>
    </mc:Choice>
  </mc:AlternateContent>
  <xr:revisionPtr revIDLastSave="0" documentId="13_ncr:1_{FA96FE30-4564-42C5-9587-C8152B932D65}" xr6:coauthVersionLast="47" xr6:coauthVersionMax="47" xr10:uidLastSave="{00000000-0000-0000-0000-000000000000}"/>
  <bookViews>
    <workbookView xWindow="-120" yWindow="-120" windowWidth="29040" windowHeight="17520" activeTab="4" xr2:uid="{C7E1E350-1541-4922-BCD4-EABB27814EDE}"/>
  </bookViews>
  <sheets>
    <sheet name="Forside" sheetId="1" r:id="rId1"/>
    <sheet name="Andel almene boliger" sheetId="2" r:id="rId2"/>
    <sheet name="Andel almene boliger kommune" sheetId="3" r:id="rId3"/>
    <sheet name="Boligtype" sheetId="5" r:id="rId4"/>
    <sheet name="Boligstr." sheetId="6" r:id="rId5"/>
  </sheets>
  <definedNames>
    <definedName name="_xlnm.Print_Area" localSheetId="0">Forside!$A$1:$B$6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  <c r="I3" i="3"/>
  <c r="H3" i="3"/>
  <c r="B17" i="2"/>
  <c r="B16" i="2"/>
  <c r="B15" i="2"/>
  <c r="B14" i="2"/>
  <c r="C10" i="2"/>
  <c r="H12" i="3"/>
  <c r="I12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H95" i="3"/>
  <c r="I95" i="3" s="1"/>
  <c r="H94" i="3"/>
  <c r="I94" i="3" s="1"/>
  <c r="H93" i="3"/>
  <c r="I93" i="3" s="1"/>
  <c r="H92" i="3"/>
  <c r="I92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B10" i="2"/>
  <c r="B18" i="2" l="1"/>
  <c r="C15" i="2" l="1"/>
  <c r="C13" i="2"/>
  <c r="C17" i="2"/>
  <c r="C16" i="2"/>
  <c r="C14" i="2"/>
  <c r="B5" i="5"/>
  <c r="C18" i="2" l="1"/>
</calcChain>
</file>

<file path=xl/sharedStrings.xml><?xml version="1.0" encoding="utf-8"?>
<sst xmlns="http://schemas.openxmlformats.org/spreadsheetml/2006/main" count="160" uniqueCount="146">
  <si>
    <t>Indhold</t>
  </si>
  <si>
    <t>Boliger med CPR tilmeldte personer (beboede boliger)</t>
  </si>
  <si>
    <t>Privatpersoner inkl I/S</t>
  </si>
  <si>
    <t>Almene boligselskaber</t>
  </si>
  <si>
    <t>A/S, ApS og andre selskaber</t>
  </si>
  <si>
    <t>Private andelsboligforeninger</t>
  </si>
  <si>
    <t>Offentlig myndighed</t>
  </si>
  <si>
    <t>Andet el uoplyst</t>
  </si>
  <si>
    <t>Antal boliger</t>
  </si>
  <si>
    <t>Andel</t>
  </si>
  <si>
    <t>Almene boliger</t>
  </si>
  <si>
    <t>Private lejeboliger</t>
  </si>
  <si>
    <t>Andelsboliger</t>
  </si>
  <si>
    <t>Andet</t>
  </si>
  <si>
    <t>Ejerboliger</t>
  </si>
  <si>
    <t xml:space="preserve">I alt </t>
  </si>
  <si>
    <t>Christiansø</t>
  </si>
  <si>
    <t>Gentofte</t>
  </si>
  <si>
    <t>Samsø</t>
  </si>
  <si>
    <t>Læsø</t>
  </si>
  <si>
    <t>Stevns</t>
  </si>
  <si>
    <t>Lejre</t>
  </si>
  <si>
    <t>Rebild</t>
  </si>
  <si>
    <t>Gribskov</t>
  </si>
  <si>
    <t>Vallensbæk</t>
  </si>
  <si>
    <t>Jammerbugt</t>
  </si>
  <si>
    <t>Lemvig</t>
  </si>
  <si>
    <t>Nordfyns</t>
  </si>
  <si>
    <t>Fanø</t>
  </si>
  <si>
    <t>Langeland</t>
  </si>
  <si>
    <t>Assens</t>
  </si>
  <si>
    <t>Hedensted</t>
  </si>
  <si>
    <t>Thisted</t>
  </si>
  <si>
    <t>Odsherred</t>
  </si>
  <si>
    <t>Frederiksberg</t>
  </si>
  <si>
    <t>Mariagerfjord</t>
  </si>
  <si>
    <t>Syddjurs</t>
  </si>
  <si>
    <t>Vesthimmerlands</t>
  </si>
  <si>
    <t>Morsø</t>
  </si>
  <si>
    <t>Favrskov</t>
  </si>
  <si>
    <t>Faaborg-Midtfyn</t>
  </si>
  <si>
    <t>Bornholm</t>
  </si>
  <si>
    <t>Ærø</t>
  </si>
  <si>
    <t>Ringkøbing-Skjern</t>
  </si>
  <si>
    <t>Skanderborg</t>
  </si>
  <si>
    <t>Brønderslev</t>
  </si>
  <si>
    <t>Faxe</t>
  </si>
  <si>
    <t>Middelfart</t>
  </si>
  <si>
    <t>Kerteminde</t>
  </si>
  <si>
    <t>Tønder</t>
  </si>
  <si>
    <t>Egedal</t>
  </si>
  <si>
    <t>Norddjurs</t>
  </si>
  <si>
    <t>Varde</t>
  </si>
  <si>
    <t>Hjørring</t>
  </si>
  <si>
    <t>Ikast-Brande</t>
  </si>
  <si>
    <t>Vejen</t>
  </si>
  <si>
    <t>Allerød</t>
  </si>
  <si>
    <t>Sorø</t>
  </si>
  <si>
    <t>Solrød</t>
  </si>
  <si>
    <t>Guldborgsund</t>
  </si>
  <si>
    <t>Halsnæs</t>
  </si>
  <si>
    <t>Dragør</t>
  </si>
  <si>
    <t>Vordingborg</t>
  </si>
  <si>
    <t>Svendborg</t>
  </si>
  <si>
    <t>Næstved</t>
  </si>
  <si>
    <t>Odder</t>
  </si>
  <si>
    <t>Skive</t>
  </si>
  <si>
    <t>Kalundborg</t>
  </si>
  <si>
    <t>Horsens</t>
  </si>
  <si>
    <t>Struer</t>
  </si>
  <si>
    <t>Frederikssund</t>
  </si>
  <si>
    <t>Lolland</t>
  </si>
  <si>
    <t>Viborg</t>
  </si>
  <si>
    <t>Hillerød</t>
  </si>
  <si>
    <t>Rudersdal</t>
  </si>
  <si>
    <t>Nyborg</t>
  </si>
  <si>
    <t>Randers</t>
  </si>
  <si>
    <t>Herning</t>
  </si>
  <si>
    <t>Aabenraa</t>
  </si>
  <si>
    <t>Silkeborg</t>
  </si>
  <si>
    <t>Holstebro</t>
  </si>
  <si>
    <t>Billund</t>
  </si>
  <si>
    <t>Ringsted</t>
  </si>
  <si>
    <t>København</t>
  </si>
  <si>
    <t>Vejle</t>
  </si>
  <si>
    <t>Haderslev</t>
  </si>
  <si>
    <t>Hørsholm</t>
  </si>
  <si>
    <t>Holbæk</t>
  </si>
  <si>
    <t>Lyngby-Taarbæk</t>
  </si>
  <si>
    <t>Kolding</t>
  </si>
  <si>
    <t>Roskilde</t>
  </si>
  <si>
    <t>Frederikshavn</t>
  </si>
  <si>
    <t>Sønderborg</t>
  </si>
  <si>
    <t>Slagelse</t>
  </si>
  <si>
    <t>Odense</t>
  </si>
  <si>
    <t>Esbjerg</t>
  </si>
  <si>
    <t>Høje-Taastrup</t>
  </si>
  <si>
    <t>Aalborg</t>
  </si>
  <si>
    <t>Aarhus</t>
  </si>
  <si>
    <t>Fredericia</t>
  </si>
  <si>
    <t>Furesø</t>
  </si>
  <si>
    <t>Greve</t>
  </si>
  <si>
    <t>Fredensborg</t>
  </si>
  <si>
    <t>Køge</t>
  </si>
  <si>
    <t>Helsingør</t>
  </si>
  <si>
    <t>Tårnby</t>
  </si>
  <si>
    <t>Gladsaxe</t>
  </si>
  <si>
    <t>Glostrup</t>
  </si>
  <si>
    <t>Hvidovre</t>
  </si>
  <si>
    <t>Rødovre</t>
  </si>
  <si>
    <t>Ishøj</t>
  </si>
  <si>
    <t>Ballerup</t>
  </si>
  <si>
    <t>Herlev</t>
  </si>
  <si>
    <t>Albertslund</t>
  </si>
  <si>
    <t>Brøndby</t>
  </si>
  <si>
    <t>SUBTOT</t>
  </si>
  <si>
    <t>Etagebyggeri</t>
  </si>
  <si>
    <t>Lavt/tætbebygget</t>
  </si>
  <si>
    <t>Pct.-vis andel</t>
  </si>
  <si>
    <t>Kommune</t>
  </si>
  <si>
    <t>I alt</t>
  </si>
  <si>
    <t>Andel almene boliger</t>
  </si>
  <si>
    <t>Boligtype</t>
  </si>
  <si>
    <t>Boligstr.</t>
  </si>
  <si>
    <t>Andel almene boliger kommune</t>
  </si>
  <si>
    <t>1)</t>
  </si>
  <si>
    <t>2)</t>
  </si>
  <si>
    <t>3)</t>
  </si>
  <si>
    <t>4)</t>
  </si>
  <si>
    <t>Type</t>
  </si>
  <si>
    <t>Ungdomsbolig</t>
  </si>
  <si>
    <t>Familiebolig</t>
  </si>
  <si>
    <t>Ældrebolig</t>
  </si>
  <si>
    <t>Fritidshuse uden CPR tilmeldte personer (ubeboede fritidshuse)</t>
  </si>
  <si>
    <t>Andel alm boliger</t>
  </si>
  <si>
    <t>Kvm</t>
  </si>
  <si>
    <t>Beboet af ejer</t>
  </si>
  <si>
    <t>Beboet af lejer</t>
  </si>
  <si>
    <t>Boliger uden CPR tilmeldte personer (ubeboede boliger)</t>
  </si>
  <si>
    <t>Kilde: Danmarks Statistik, BOL101.</t>
  </si>
  <si>
    <t>Kilde: Det Almene Datavarehus, oktober 2025</t>
  </si>
  <si>
    <t>Tabel 2: Boliger efter beboertype, tid, område og ejerforhold, boliger med CPR tilmeldte personer (beboede boliger), 2025</t>
  </si>
  <si>
    <t>Note: Antallet af almene boliger beboet af lejer og antallet af beboede almene boliger afviger fra hinanden, da der jf. Danmarks Statistik er 3171 almene boliger, hvor udlejningsforholdet er uoplyst.</t>
  </si>
  <si>
    <t>Tabel 3: Andel almene boliger efter boligtype, 2025</t>
  </si>
  <si>
    <t>Tabel 4: Gns. kvm.-størrelse efter boligtype i den almene sektor, 2025</t>
  </si>
  <si>
    <t>Tabel 1: Andel &amp; antal almene boliger,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</si>
</sst>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1166"/>
      <name val="Proxima Nova Rg"/>
      <family val="3"/>
    </font>
    <font>
      <b/>
      <sz val="14"/>
      <color theme="0"/>
      <name val="Proxima Nova Bl"/>
      <family val="3"/>
    </font>
    <font>
      <b/>
      <sz val="14"/>
      <color theme="0"/>
      <name val="Proxima Nova Rg"/>
      <family val="3"/>
    </font>
    <font>
      <sz val="9"/>
      <color rgb="FF000000"/>
      <name val="Proxima Nova Rg"/>
      <family val="3"/>
    </font>
    <font>
      <sz val="9"/>
      <color theme="1"/>
      <name val="Proxima Nova Rg"/>
      <family val="3"/>
    </font>
    <font>
      <sz val="9"/>
      <color rgb="FF000000"/>
      <name val="Calibri"/>
      <family val="2"/>
    </font>
    <font>
      <sz val="9"/>
      <name val="Proxima Nova Rg"/>
      <family val="3"/>
    </font>
    <font>
      <sz val="11"/>
      <color theme="1"/>
      <name val="Proxima Nova Rg"/>
      <family val="3"/>
    </font>
    <font>
      <b/>
      <sz val="12"/>
      <color theme="1"/>
      <name val="Proxima Nova Rg"/>
      <family val="3"/>
    </font>
    <font>
      <b/>
      <sz val="12"/>
      <color rgb="FF000000"/>
      <name val="Proxima Nova Rg"/>
      <family val="3"/>
    </font>
    <font>
      <b/>
      <sz val="18"/>
      <color theme="0"/>
      <name val="Proxima Nova Rg"/>
      <family val="3"/>
    </font>
    <font>
      <sz val="11"/>
      <color rgb="FF000000"/>
      <name val="Proxima Nova Rg"/>
      <family val="3"/>
    </font>
    <font>
      <b/>
      <sz val="12"/>
      <name val="Proxima Nova Rg"/>
      <family val="3"/>
    </font>
    <font>
      <sz val="11"/>
      <name val="Proxima Nova Rg"/>
      <family val="3"/>
    </font>
    <font>
      <b/>
      <sz val="18"/>
      <color theme="0"/>
      <name val="Proxima Nova Rg"/>
    </font>
    <font>
      <b/>
      <sz val="14"/>
      <color theme="0"/>
      <name val="Proxima Nova Rg"/>
    </font>
  </fonts>
  <fills count="4">
    <fill>
      <patternFill patternType="none"/>
    </fill>
    <fill>
      <patternFill patternType="gray125"/>
    </fill>
    <fill>
      <patternFill patternType="solid">
        <fgColor rgb="FF485FEB"/>
        <bgColor indexed="64"/>
      </patternFill>
    </fill>
    <fill>
      <patternFill patternType="solid">
        <fgColor rgb="FFDADFF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3" quotePrefix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3" fontId="12" fillId="0" borderId="0" xfId="0" applyNumberFormat="1" applyFont="1" applyAlignment="1">
      <alignment horizontal="right"/>
    </xf>
    <xf numFmtId="0" fontId="14" fillId="0" borderId="0" xfId="1" applyFont="1"/>
    <xf numFmtId="0" fontId="14" fillId="0" borderId="2" xfId="1" applyFont="1" applyBorder="1"/>
    <xf numFmtId="3" fontId="16" fillId="0" borderId="0" xfId="1" applyNumberFormat="1" applyFont="1"/>
    <xf numFmtId="164" fontId="12" fillId="0" borderId="0" xfId="2" applyNumberFormat="1" applyFont="1" applyFill="1" applyProtection="1"/>
    <xf numFmtId="3" fontId="16" fillId="0" borderId="2" xfId="1" applyNumberFormat="1" applyFont="1" applyBorder="1"/>
    <xf numFmtId="3" fontId="12" fillId="0" borderId="3" xfId="0" applyNumberFormat="1" applyFont="1" applyBorder="1" applyAlignment="1">
      <alignment horizontal="right"/>
    </xf>
    <xf numFmtId="0" fontId="17" fillId="0" borderId="2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165" fontId="12" fillId="0" borderId="0" xfId="4" applyNumberFormat="1" applyFont="1" applyAlignment="1">
      <alignment horizontal="right"/>
    </xf>
    <xf numFmtId="165" fontId="12" fillId="0" borderId="0" xfId="4" applyNumberFormat="1" applyFont="1"/>
    <xf numFmtId="165" fontId="12" fillId="0" borderId="0" xfId="4" applyNumberFormat="1" applyFont="1" applyFill="1" applyAlignment="1">
      <alignment horizontal="right"/>
    </xf>
    <xf numFmtId="0" fontId="12" fillId="0" borderId="0" xfId="0" applyFont="1" applyAlignment="1">
      <alignment horizontal="right"/>
    </xf>
    <xf numFmtId="0" fontId="16" fillId="0" borderId="0" xfId="1" applyFont="1"/>
    <xf numFmtId="3" fontId="12" fillId="0" borderId="4" xfId="0" applyNumberFormat="1" applyFont="1" applyBorder="1" applyAlignment="1">
      <alignment horizontal="right"/>
    </xf>
    <xf numFmtId="9" fontId="16" fillId="0" borderId="2" xfId="2" applyFont="1" applyBorder="1"/>
    <xf numFmtId="0" fontId="13" fillId="3" borderId="0" xfId="0" applyFont="1" applyFill="1" applyAlignment="1">
      <alignment horizontal="left" vertical="center"/>
    </xf>
    <xf numFmtId="0" fontId="14" fillId="3" borderId="0" xfId="1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13" fillId="3" borderId="0" xfId="0" applyFont="1" applyFill="1"/>
    <xf numFmtId="0" fontId="17" fillId="3" borderId="1" xfId="0" applyFont="1" applyFill="1" applyBorder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3" fontId="12" fillId="0" borderId="1" xfId="0" applyNumberFormat="1" applyFont="1" applyBorder="1" applyAlignment="1">
      <alignment horizontal="right"/>
    </xf>
    <xf numFmtId="0" fontId="5" fillId="3" borderId="0" xfId="3" applyFont="1" applyFill="1"/>
    <xf numFmtId="0" fontId="0" fillId="3" borderId="0" xfId="0" applyFill="1" applyAlignment="1">
      <alignment horizontal="right"/>
    </xf>
    <xf numFmtId="3" fontId="2" fillId="0" borderId="0" xfId="1" applyNumberFormat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0" fillId="0" borderId="0" xfId="0" applyFill="1" applyBorder="1"/>
    <xf numFmtId="0" fontId="17" fillId="3" borderId="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3" borderId="1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</cellXfs>
  <cellStyles count="5">
    <cellStyle name="Komma" xfId="4" builtinId="3"/>
    <cellStyle name="Link" xfId="3" builtinId="8"/>
    <cellStyle name="Normal" xfId="0" builtinId="0"/>
    <cellStyle name="Normal 2" xfId="1" xr:uid="{D6D3FF9D-31D3-4B9C-8E72-3C624C86A871}"/>
    <cellStyle name="Procent 2" xfId="2" xr:uid="{B6D657C7-DD27-4EBF-A204-F7292424FD46}"/>
  </cellStyles>
  <dxfs count="0"/>
  <tableStyles count="0" defaultTableStyle="TableStyleMedium2" defaultPivotStyle="PivotStyleLight16"/>
  <colors>
    <mruColors>
      <color rgb="FFDADFFB"/>
      <color rgb="FF485FEB"/>
      <color rgb="FF0011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EC-4777-8D9F-A3F942F91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'Almene boliger - BOL101'!#REF!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'Almene boliger - BOL101'!#REF!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4EC-4777-8D9F-A3F942F919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13</xdr:row>
      <xdr:rowOff>100012</xdr:rowOff>
    </xdr:from>
    <xdr:to>
      <xdr:col>4</xdr:col>
      <xdr:colOff>2806524</xdr:colOff>
      <xdr:row>14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A67762-EFFC-4E11-848C-96EC9C247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BL farver">
      <a:dk1>
        <a:sysClr val="windowText" lastClr="000000"/>
      </a:dk1>
      <a:lt1>
        <a:sysClr val="window" lastClr="FFFFFF"/>
      </a:lt1>
      <a:dk2>
        <a:srgbClr val="4C7C8D"/>
      </a:dk2>
      <a:lt2>
        <a:srgbClr val="DBDFE1"/>
      </a:lt2>
      <a:accent1>
        <a:srgbClr val="F74325"/>
      </a:accent1>
      <a:accent2>
        <a:srgbClr val="B51827"/>
      </a:accent2>
      <a:accent3>
        <a:srgbClr val="445463"/>
      </a:accent3>
      <a:accent4>
        <a:srgbClr val="4C7C8D"/>
      </a:accent4>
      <a:accent5>
        <a:srgbClr val="DBDFE1"/>
      </a:accent5>
      <a:accent6>
        <a:srgbClr val="9FCCD1"/>
      </a:accent6>
      <a:hlink>
        <a:srgbClr val="445463"/>
      </a:hlink>
      <a:folHlink>
        <a:srgbClr val="44546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BL farver">
    <a:dk1>
      <a:sysClr val="windowText" lastClr="000000"/>
    </a:dk1>
    <a:lt1>
      <a:sysClr val="window" lastClr="FFFFFF"/>
    </a:lt1>
    <a:dk2>
      <a:srgbClr val="4C7C8D"/>
    </a:dk2>
    <a:lt2>
      <a:srgbClr val="DBDFE1"/>
    </a:lt2>
    <a:accent1>
      <a:srgbClr val="F74325"/>
    </a:accent1>
    <a:accent2>
      <a:srgbClr val="B51827"/>
    </a:accent2>
    <a:accent3>
      <a:srgbClr val="445463"/>
    </a:accent3>
    <a:accent4>
      <a:srgbClr val="4C7C8D"/>
    </a:accent4>
    <a:accent5>
      <a:srgbClr val="DBDFE1"/>
    </a:accent5>
    <a:accent6>
      <a:srgbClr val="9FCCD1"/>
    </a:accent6>
    <a:hlink>
      <a:srgbClr val="445463"/>
    </a:hlink>
    <a:folHlink>
      <a:srgbClr val="445463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9F7A-FC2E-451F-AB98-200519DD7E8E}">
  <sheetPr>
    <tabColor rgb="FF485FEB"/>
  </sheetPr>
  <dimension ref="A1:B6"/>
  <sheetViews>
    <sheetView showGridLines="0" zoomScaleNormal="100" zoomScaleSheetLayoutView="85" workbookViewId="0">
      <selection sqref="A1:B6"/>
    </sheetView>
  </sheetViews>
  <sheetFormatPr defaultRowHeight="15"/>
  <cols>
    <col min="1" max="1" width="3.85546875" customWidth="1"/>
    <col min="2" max="2" width="48.85546875" customWidth="1"/>
  </cols>
  <sheetData>
    <row r="1" spans="1:2">
      <c r="A1" s="40" t="s">
        <v>0</v>
      </c>
      <c r="B1" s="41"/>
    </row>
    <row r="2" spans="1:2">
      <c r="A2" s="42"/>
      <c r="B2" s="42"/>
    </row>
    <row r="3" spans="1:2">
      <c r="A3" s="38" t="s">
        <v>125</v>
      </c>
      <c r="B3" s="37" t="s">
        <v>121</v>
      </c>
    </row>
    <row r="4" spans="1:2">
      <c r="A4" s="3" t="s">
        <v>126</v>
      </c>
      <c r="B4" s="4" t="s">
        <v>124</v>
      </c>
    </row>
    <row r="5" spans="1:2">
      <c r="A5" s="38" t="s">
        <v>127</v>
      </c>
      <c r="B5" s="37" t="s">
        <v>122</v>
      </c>
    </row>
    <row r="6" spans="1:2">
      <c r="A6" s="3" t="s">
        <v>128</v>
      </c>
      <c r="B6" s="4" t="s">
        <v>123</v>
      </c>
    </row>
  </sheetData>
  <mergeCells count="1">
    <mergeCell ref="A1:B2"/>
  </mergeCells>
  <hyperlinks>
    <hyperlink ref="B3" location="'Andel almene boliger'!A1" display="Andel almene boliger" xr:uid="{4D498890-1DC5-4DE4-9E89-7EA4373CF7B9}"/>
    <hyperlink ref="B4" location="'Andel almene boliger kommune'!A1" display="'Andel almene boliger kommune'" xr:uid="{6AB5BAD2-A47D-4CFB-A355-3C68EEEF85A8}"/>
    <hyperlink ref="B5" location="Boligtype!A1" display="Boligtype!" xr:uid="{0013A2A2-978F-44D1-B40D-DCE0EA75256A}"/>
    <hyperlink ref="B6" location="Boligstr.!A1" display="Boligstr.!A1" xr:uid="{33F1C77B-A3DD-41FD-AC44-A752DF300DD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F93A-F79A-49CE-AC17-3BD959A00D43}">
  <sheetPr>
    <tabColor rgb="FF485FEB"/>
  </sheetPr>
  <dimension ref="A1:H34"/>
  <sheetViews>
    <sheetView zoomScale="85" zoomScaleNormal="85" workbookViewId="0">
      <selection activeCell="A2" sqref="A2:C2"/>
    </sheetView>
  </sheetViews>
  <sheetFormatPr defaultColWidth="9" defaultRowHeight="15"/>
  <cols>
    <col min="1" max="1" width="94.5703125" style="1" bestFit="1" customWidth="1"/>
    <col min="2" max="2" width="36.42578125" style="1" customWidth="1"/>
    <col min="3" max="3" width="31.140625" style="1" customWidth="1"/>
    <col min="4" max="6" width="40.85546875" style="1" customWidth="1"/>
    <col min="7" max="16384" width="9" style="1"/>
  </cols>
  <sheetData>
    <row r="1" spans="1:8" ht="23.25">
      <c r="A1" s="43" t="s">
        <v>145</v>
      </c>
      <c r="B1" s="43"/>
      <c r="C1" s="43"/>
    </row>
    <row r="2" spans="1:8" ht="18">
      <c r="A2" s="44" t="s">
        <v>1</v>
      </c>
      <c r="B2" s="44"/>
      <c r="C2" s="44"/>
    </row>
    <row r="3" spans="1:8" ht="16.5">
      <c r="A3" s="29">
        <v>2025</v>
      </c>
      <c r="B3" s="31" t="s">
        <v>136</v>
      </c>
      <c r="C3" s="31" t="s">
        <v>137</v>
      </c>
      <c r="D3"/>
      <c r="E3"/>
      <c r="F3"/>
      <c r="G3"/>
      <c r="H3"/>
    </row>
    <row r="4" spans="1:8" ht="17.25" thickBot="1">
      <c r="A4" s="10" t="s">
        <v>2</v>
      </c>
      <c r="B4" s="27">
        <v>1345197</v>
      </c>
      <c r="C4" s="12">
        <v>226554</v>
      </c>
      <c r="D4"/>
      <c r="E4"/>
      <c r="F4"/>
      <c r="G4"/>
      <c r="H4"/>
    </row>
    <row r="5" spans="1:8" ht="17.25" thickTop="1">
      <c r="A5" s="10" t="s">
        <v>3</v>
      </c>
      <c r="B5" s="12">
        <v>0</v>
      </c>
      <c r="C5" s="12">
        <v>561802</v>
      </c>
      <c r="D5" s="2"/>
      <c r="G5"/>
      <c r="H5"/>
    </row>
    <row r="6" spans="1:8" ht="16.5">
      <c r="A6" s="10" t="s">
        <v>4</v>
      </c>
      <c r="B6" s="12">
        <v>0</v>
      </c>
      <c r="C6" s="12">
        <v>371237</v>
      </c>
      <c r="D6" s="3"/>
      <c r="G6"/>
      <c r="H6"/>
    </row>
    <row r="7" spans="1:8" ht="16.5">
      <c r="A7" s="10" t="s">
        <v>5</v>
      </c>
      <c r="B7" s="12">
        <v>0</v>
      </c>
      <c r="C7" s="12">
        <v>197750</v>
      </c>
      <c r="D7" s="3"/>
      <c r="G7"/>
      <c r="H7"/>
    </row>
    <row r="8" spans="1:8" ht="16.5">
      <c r="A8" s="10" t="s">
        <v>6</v>
      </c>
      <c r="B8" s="12">
        <v>0</v>
      </c>
      <c r="C8" s="12">
        <v>47771</v>
      </c>
      <c r="D8" s="3"/>
      <c r="G8"/>
      <c r="H8"/>
    </row>
    <row r="9" spans="1:8" ht="16.5">
      <c r="A9" s="10" t="s">
        <v>7</v>
      </c>
      <c r="B9" s="12">
        <v>0</v>
      </c>
      <c r="C9" s="12">
        <v>76637</v>
      </c>
      <c r="D9" s="3"/>
      <c r="G9"/>
      <c r="H9"/>
    </row>
    <row r="10" spans="1:8" ht="17.25" thickBot="1">
      <c r="A10" s="11" t="s">
        <v>120</v>
      </c>
      <c r="B10" s="27">
        <f>SUM(B4:B9)</f>
        <v>1345197</v>
      </c>
      <c r="C10" s="27">
        <f>SUM(C4:C9)</f>
        <v>1481751</v>
      </c>
      <c r="D10" s="3"/>
      <c r="G10"/>
      <c r="H10"/>
    </row>
    <row r="11" spans="1:8" ht="15.75" thickTop="1">
      <c r="A11" s="5"/>
      <c r="B11" s="26"/>
      <c r="C11" s="25"/>
      <c r="D11" s="3"/>
      <c r="G11"/>
      <c r="H11"/>
    </row>
    <row r="12" spans="1:8" ht="16.5">
      <c r="A12" s="29">
        <v>2025</v>
      </c>
      <c r="B12" s="30" t="s">
        <v>8</v>
      </c>
      <c r="C12" s="30" t="s">
        <v>9</v>
      </c>
      <c r="D12"/>
      <c r="G12"/>
      <c r="H12"/>
    </row>
    <row r="13" spans="1:8" ht="16.5">
      <c r="A13" s="13" t="s">
        <v>10</v>
      </c>
      <c r="B13" s="15">
        <v>564973</v>
      </c>
      <c r="C13" s="16">
        <f>+B13/$B$18</f>
        <v>0.19962870819212902</v>
      </c>
      <c r="D13"/>
      <c r="E13"/>
      <c r="F13"/>
      <c r="G13"/>
      <c r="H13"/>
    </row>
    <row r="14" spans="1:8" ht="16.5">
      <c r="A14" s="13" t="s">
        <v>11</v>
      </c>
      <c r="B14" s="15">
        <f>C4+C6</f>
        <v>597791</v>
      </c>
      <c r="C14" s="16">
        <f t="shared" ref="C14:C17" si="0">+B14/$B$18</f>
        <v>0.21122468701846106</v>
      </c>
    </row>
    <row r="15" spans="1:8" ht="16.5">
      <c r="A15" s="13" t="s">
        <v>12</v>
      </c>
      <c r="B15" s="15">
        <f>B7+C7</f>
        <v>197750</v>
      </c>
      <c r="C15" s="16">
        <f t="shared" si="0"/>
        <v>6.9873386949453359E-2</v>
      </c>
    </row>
    <row r="16" spans="1:8" ht="16.5">
      <c r="A16" s="13" t="s">
        <v>13</v>
      </c>
      <c r="B16" s="15">
        <f>SUM(B8:C9)</f>
        <v>124408</v>
      </c>
      <c r="C16" s="16">
        <f t="shared" si="0"/>
        <v>4.3958575593464444E-2</v>
      </c>
    </row>
    <row r="17" spans="1:3" ht="16.5">
      <c r="A17" s="13" t="s">
        <v>14</v>
      </c>
      <c r="B17" s="15">
        <f>B4</f>
        <v>1345197</v>
      </c>
      <c r="C17" s="16">
        <f t="shared" si="0"/>
        <v>0.47531464224649211</v>
      </c>
    </row>
    <row r="18" spans="1:3" ht="17.25" thickBot="1">
      <c r="A18" s="14" t="s">
        <v>15</v>
      </c>
      <c r="B18" s="17">
        <f>SUM(B13:B17)</f>
        <v>2830119</v>
      </c>
      <c r="C18" s="28">
        <f>SUM(C13:C17)</f>
        <v>0.99999999999999989</v>
      </c>
    </row>
    <row r="19" spans="1:3" ht="15.75" thickTop="1">
      <c r="A19" s="5"/>
      <c r="B19" s="5"/>
      <c r="C19" s="5"/>
    </row>
    <row r="20" spans="1:3">
      <c r="A20" s="5"/>
      <c r="B20" s="5"/>
      <c r="C20" s="5"/>
    </row>
    <row r="21" spans="1:3" ht="16.5">
      <c r="A21" s="29">
        <v>2025</v>
      </c>
      <c r="B21" s="31" t="s">
        <v>10</v>
      </c>
      <c r="C21" s="5"/>
    </row>
    <row r="22" spans="1:3" ht="16.5">
      <c r="A22" s="10" t="s">
        <v>1</v>
      </c>
      <c r="B22" s="15">
        <v>564973</v>
      </c>
      <c r="C22" s="5"/>
    </row>
    <row r="23" spans="1:3" ht="16.5">
      <c r="A23" s="10" t="s">
        <v>138</v>
      </c>
      <c r="B23" s="12">
        <v>30121</v>
      </c>
      <c r="C23" s="5"/>
    </row>
    <row r="24" spans="1:3" ht="16.5">
      <c r="A24" s="10" t="s">
        <v>133</v>
      </c>
      <c r="B24" s="36">
        <v>2649</v>
      </c>
      <c r="C24" s="5"/>
    </row>
    <row r="25" spans="1:3" ht="17.25" thickBot="1">
      <c r="A25" s="11" t="s">
        <v>120</v>
      </c>
      <c r="B25" s="18">
        <f>SUM(B22:B24)</f>
        <v>597743</v>
      </c>
      <c r="C25" s="5"/>
    </row>
    <row r="26" spans="1:3" ht="15.75" thickTop="1">
      <c r="A26" s="5"/>
      <c r="B26" s="5"/>
      <c r="C26" s="5"/>
    </row>
    <row r="27" spans="1:3">
      <c r="A27" s="9" t="s">
        <v>142</v>
      </c>
      <c r="B27" s="5"/>
      <c r="C27" s="5"/>
    </row>
    <row r="28" spans="1:3">
      <c r="A28" s="9" t="s">
        <v>139</v>
      </c>
      <c r="B28" s="7"/>
      <c r="C28" s="7"/>
    </row>
    <row r="34" spans="2:2">
      <c r="B34" s="39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306C-3F96-4855-9BCA-8C63735BAB04}">
  <sheetPr>
    <tabColor rgb="FF485FEB"/>
  </sheetPr>
  <dimension ref="A1:I104"/>
  <sheetViews>
    <sheetView zoomScale="81" zoomScaleNormal="100" workbookViewId="0">
      <selection sqref="A1:I1"/>
    </sheetView>
  </sheetViews>
  <sheetFormatPr defaultRowHeight="15" outlineLevelCol="1"/>
  <cols>
    <col min="1" max="1" width="26.140625" customWidth="1" outlineLevel="1"/>
    <col min="2" max="2" width="35" customWidth="1" outlineLevel="1"/>
    <col min="3" max="3" width="32" customWidth="1" outlineLevel="1"/>
    <col min="4" max="4" width="40.85546875" customWidth="1" outlineLevel="1"/>
    <col min="5" max="5" width="43.85546875" customWidth="1" outlineLevel="1"/>
    <col min="6" max="6" width="29" customWidth="1" outlineLevel="1"/>
    <col min="7" max="7" width="24.5703125" customWidth="1" outlineLevel="1"/>
    <col min="8" max="8" width="12.85546875" customWidth="1" outlineLevel="1"/>
    <col min="9" max="9" width="26.140625" bestFit="1" customWidth="1"/>
  </cols>
  <sheetData>
    <row r="1" spans="1:9" ht="24">
      <c r="A1" s="45" t="s">
        <v>141</v>
      </c>
      <c r="B1" s="45"/>
      <c r="C1" s="45"/>
      <c r="D1" s="45"/>
      <c r="E1" s="45"/>
      <c r="F1" s="45"/>
      <c r="G1" s="45"/>
      <c r="H1" s="45"/>
      <c r="I1" s="45"/>
    </row>
    <row r="2" spans="1:9" ht="16.5">
      <c r="A2" s="32" t="s">
        <v>119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115</v>
      </c>
      <c r="I2" s="31" t="s">
        <v>134</v>
      </c>
    </row>
    <row r="3" spans="1:9" ht="16.5">
      <c r="A3" s="10" t="s">
        <v>113</v>
      </c>
      <c r="B3" s="22">
        <v>4202</v>
      </c>
      <c r="C3" s="22">
        <v>6635</v>
      </c>
      <c r="D3" s="22">
        <v>570</v>
      </c>
      <c r="E3" s="22">
        <v>418</v>
      </c>
      <c r="F3" s="22">
        <v>244</v>
      </c>
      <c r="G3" s="22">
        <v>652</v>
      </c>
      <c r="H3" s="23">
        <f>SUM(B3:G3)</f>
        <v>12721</v>
      </c>
      <c r="I3" s="24">
        <f>C3/H3*100</f>
        <v>52.157849225689802</v>
      </c>
    </row>
    <row r="4" spans="1:9" ht="16.5">
      <c r="A4" s="10" t="s">
        <v>56</v>
      </c>
      <c r="B4" s="22">
        <v>7748</v>
      </c>
      <c r="C4" s="22">
        <v>1926</v>
      </c>
      <c r="D4" s="22">
        <v>442</v>
      </c>
      <c r="E4" s="22">
        <v>197</v>
      </c>
      <c r="F4" s="22">
        <v>178</v>
      </c>
      <c r="G4" s="22">
        <v>297</v>
      </c>
      <c r="H4" s="23">
        <f t="shared" ref="H4:H10" si="0">SUM(B4:G4)</f>
        <v>10788</v>
      </c>
      <c r="I4" s="24">
        <f t="shared" ref="I4:I10" si="1">C4/H4*100</f>
        <v>17.853170189099</v>
      </c>
    </row>
    <row r="5" spans="1:9" ht="16.5">
      <c r="A5" s="10" t="s">
        <v>30</v>
      </c>
      <c r="B5" s="22">
        <v>13832</v>
      </c>
      <c r="C5" s="22">
        <v>1900</v>
      </c>
      <c r="D5" s="22">
        <v>2450</v>
      </c>
      <c r="E5" s="22">
        <v>420</v>
      </c>
      <c r="F5" s="22">
        <v>323</v>
      </c>
      <c r="G5" s="22">
        <v>213</v>
      </c>
      <c r="H5" s="23">
        <f t="shared" si="0"/>
        <v>19138</v>
      </c>
      <c r="I5" s="24">
        <f t="shared" si="1"/>
        <v>9.927892151739993</v>
      </c>
    </row>
    <row r="6" spans="1:9" ht="16.5">
      <c r="A6" s="10" t="s">
        <v>111</v>
      </c>
      <c r="B6" s="22">
        <v>8472</v>
      </c>
      <c r="C6" s="22">
        <v>12967</v>
      </c>
      <c r="D6" s="22">
        <v>1685</v>
      </c>
      <c r="E6" s="22">
        <v>628</v>
      </c>
      <c r="F6" s="22">
        <v>77</v>
      </c>
      <c r="G6" s="22">
        <v>1427</v>
      </c>
      <c r="H6" s="23">
        <f t="shared" si="0"/>
        <v>25256</v>
      </c>
      <c r="I6" s="24">
        <f t="shared" si="1"/>
        <v>51.342255305669937</v>
      </c>
    </row>
    <row r="7" spans="1:9" ht="16.5">
      <c r="A7" s="10" t="s">
        <v>81</v>
      </c>
      <c r="B7" s="22">
        <v>8253</v>
      </c>
      <c r="C7" s="22">
        <v>2434</v>
      </c>
      <c r="D7" s="22">
        <v>1228</v>
      </c>
      <c r="E7" s="22">
        <v>375</v>
      </c>
      <c r="F7" s="22">
        <v>237</v>
      </c>
      <c r="G7" s="22">
        <v>125</v>
      </c>
      <c r="H7" s="23">
        <f t="shared" si="0"/>
        <v>12652</v>
      </c>
      <c r="I7" s="24">
        <f t="shared" si="1"/>
        <v>19.238065128042997</v>
      </c>
    </row>
    <row r="8" spans="1:9" ht="16.5">
      <c r="A8" s="10" t="s">
        <v>41</v>
      </c>
      <c r="B8" s="22">
        <v>14983</v>
      </c>
      <c r="C8" s="22">
        <v>2397</v>
      </c>
      <c r="D8" s="22">
        <v>1252</v>
      </c>
      <c r="E8" s="22">
        <v>676</v>
      </c>
      <c r="F8" s="22">
        <v>493</v>
      </c>
      <c r="G8" s="22">
        <v>271</v>
      </c>
      <c r="H8" s="23">
        <f t="shared" si="0"/>
        <v>20072</v>
      </c>
      <c r="I8" s="24">
        <f t="shared" si="1"/>
        <v>11.942008768433638</v>
      </c>
    </row>
    <row r="9" spans="1:9" ht="16.5">
      <c r="A9" s="10" t="s">
        <v>114</v>
      </c>
      <c r="B9" s="22">
        <v>4878</v>
      </c>
      <c r="C9" s="22">
        <v>9935</v>
      </c>
      <c r="D9" s="22">
        <v>2019</v>
      </c>
      <c r="E9" s="22">
        <v>138</v>
      </c>
      <c r="F9" s="22">
        <v>413</v>
      </c>
      <c r="G9" s="22">
        <v>336</v>
      </c>
      <c r="H9" s="23">
        <f t="shared" si="0"/>
        <v>17719</v>
      </c>
      <c r="I9" s="24">
        <f t="shared" si="1"/>
        <v>56.069755629550201</v>
      </c>
    </row>
    <row r="10" spans="1:9" ht="16.5">
      <c r="A10" s="10" t="s">
        <v>45</v>
      </c>
      <c r="B10" s="22">
        <v>12074</v>
      </c>
      <c r="C10" s="22">
        <v>2169</v>
      </c>
      <c r="D10" s="22">
        <v>1746</v>
      </c>
      <c r="E10" s="22">
        <v>563</v>
      </c>
      <c r="F10" s="22">
        <v>159</v>
      </c>
      <c r="G10" s="22">
        <v>362</v>
      </c>
      <c r="H10" s="23">
        <f t="shared" si="0"/>
        <v>17073</v>
      </c>
      <c r="I10" s="24">
        <f t="shared" si="1"/>
        <v>12.704269899841854</v>
      </c>
    </row>
    <row r="11" spans="1:9" ht="16.5">
      <c r="A11" s="10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3">
        <f t="shared" ref="H11:H67" si="2">SUM(B11:G11)</f>
        <v>0</v>
      </c>
      <c r="I11" s="24"/>
    </row>
    <row r="12" spans="1:9" ht="16.5">
      <c r="A12" s="10" t="s">
        <v>61</v>
      </c>
      <c r="B12" s="22">
        <v>4666</v>
      </c>
      <c r="C12" s="22">
        <v>925</v>
      </c>
      <c r="D12" s="22">
        <v>198</v>
      </c>
      <c r="E12" s="22">
        <v>213</v>
      </c>
      <c r="F12" s="22">
        <v>129</v>
      </c>
      <c r="G12" s="22">
        <v>15</v>
      </c>
      <c r="H12" s="23">
        <f>SUM(B12:G12)</f>
        <v>6146</v>
      </c>
      <c r="I12" s="24">
        <f>C12/H12*100</f>
        <v>15.050439310120403</v>
      </c>
    </row>
    <row r="13" spans="1:9" ht="16.5">
      <c r="A13" s="10" t="s">
        <v>50</v>
      </c>
      <c r="B13" s="22">
        <v>13820</v>
      </c>
      <c r="C13" s="22">
        <v>2418</v>
      </c>
      <c r="D13" s="22">
        <v>1162</v>
      </c>
      <c r="E13" s="22">
        <v>638</v>
      </c>
      <c r="F13" s="22">
        <v>141</v>
      </c>
      <c r="G13" s="22">
        <v>266</v>
      </c>
      <c r="H13" s="23">
        <f t="shared" si="2"/>
        <v>18445</v>
      </c>
      <c r="I13" s="24">
        <f t="shared" ref="I13:I67" si="3">C13/H13*100</f>
        <v>13.109243697478993</v>
      </c>
    </row>
    <row r="14" spans="1:9" ht="16.5">
      <c r="A14" s="10" t="s">
        <v>95</v>
      </c>
      <c r="B14" s="22">
        <v>31632</v>
      </c>
      <c r="C14" s="22">
        <v>14853</v>
      </c>
      <c r="D14" s="22">
        <v>5912</v>
      </c>
      <c r="E14" s="22">
        <v>2098</v>
      </c>
      <c r="F14" s="22">
        <v>1724</v>
      </c>
      <c r="G14" s="22">
        <v>717</v>
      </c>
      <c r="H14" s="23">
        <f t="shared" si="2"/>
        <v>56936</v>
      </c>
      <c r="I14" s="24">
        <f t="shared" si="3"/>
        <v>26.087185611915132</v>
      </c>
    </row>
    <row r="15" spans="1:9" ht="16.5">
      <c r="A15" s="10" t="s">
        <v>28</v>
      </c>
      <c r="B15" s="22">
        <v>1354</v>
      </c>
      <c r="C15" s="22">
        <v>152</v>
      </c>
      <c r="D15" s="22">
        <v>45</v>
      </c>
      <c r="E15" s="22">
        <v>78</v>
      </c>
      <c r="F15" s="22">
        <v>2</v>
      </c>
      <c r="G15" s="22">
        <v>81</v>
      </c>
      <c r="H15" s="23">
        <f t="shared" si="2"/>
        <v>1712</v>
      </c>
      <c r="I15" s="24">
        <f t="shared" si="3"/>
        <v>8.8785046728971952</v>
      </c>
    </row>
    <row r="16" spans="1:9" ht="16.5">
      <c r="A16" s="10" t="s">
        <v>39</v>
      </c>
      <c r="B16" s="22">
        <v>15741</v>
      </c>
      <c r="C16" s="22">
        <v>2047</v>
      </c>
      <c r="D16" s="22">
        <v>1619</v>
      </c>
      <c r="E16" s="22">
        <v>933</v>
      </c>
      <c r="F16" s="22">
        <v>457</v>
      </c>
      <c r="G16" s="22">
        <v>115</v>
      </c>
      <c r="H16" s="23">
        <f t="shared" si="2"/>
        <v>20912</v>
      </c>
      <c r="I16" s="24">
        <f t="shared" si="3"/>
        <v>9.7886381025248657</v>
      </c>
    </row>
    <row r="17" spans="1:9" ht="16.5">
      <c r="A17" s="10" t="s">
        <v>46</v>
      </c>
      <c r="B17" s="22">
        <v>11764</v>
      </c>
      <c r="C17" s="22">
        <v>2136</v>
      </c>
      <c r="D17" s="22">
        <v>1948</v>
      </c>
      <c r="E17" s="22">
        <v>671</v>
      </c>
      <c r="F17" s="22">
        <v>252</v>
      </c>
      <c r="G17" s="22">
        <v>605</v>
      </c>
      <c r="H17" s="23">
        <f t="shared" si="2"/>
        <v>17376</v>
      </c>
      <c r="I17" s="24">
        <f t="shared" si="3"/>
        <v>12.292817679558011</v>
      </c>
    </row>
    <row r="18" spans="1:9" ht="16.5">
      <c r="A18" s="10" t="s">
        <v>102</v>
      </c>
      <c r="B18" s="22">
        <v>11126</v>
      </c>
      <c r="C18" s="22">
        <v>5114</v>
      </c>
      <c r="D18" s="22">
        <v>1129</v>
      </c>
      <c r="E18" s="22">
        <v>690</v>
      </c>
      <c r="F18" s="22">
        <v>31</v>
      </c>
      <c r="G18" s="22">
        <v>555</v>
      </c>
      <c r="H18" s="23">
        <f t="shared" si="2"/>
        <v>18645</v>
      </c>
      <c r="I18" s="24">
        <f t="shared" si="3"/>
        <v>27.428264950388844</v>
      </c>
    </row>
    <row r="19" spans="1:9" ht="16.5">
      <c r="A19" s="10" t="s">
        <v>99</v>
      </c>
      <c r="B19" s="22">
        <v>13653</v>
      </c>
      <c r="C19" s="22">
        <v>6934</v>
      </c>
      <c r="D19" s="22">
        <v>4081</v>
      </c>
      <c r="E19" s="22">
        <v>562</v>
      </c>
      <c r="F19" s="22">
        <v>434</v>
      </c>
      <c r="G19" s="22">
        <v>457</v>
      </c>
      <c r="H19" s="23">
        <f t="shared" si="2"/>
        <v>26121</v>
      </c>
      <c r="I19" s="24">
        <f t="shared" si="3"/>
        <v>26.545691206309101</v>
      </c>
    </row>
    <row r="20" spans="1:9" ht="16.5">
      <c r="A20" s="10" t="s">
        <v>34</v>
      </c>
      <c r="B20" s="22">
        <v>17410</v>
      </c>
      <c r="C20" s="22">
        <v>6003</v>
      </c>
      <c r="D20" s="22">
        <v>9682</v>
      </c>
      <c r="E20" s="22">
        <v>14392</v>
      </c>
      <c r="F20" s="22">
        <v>1375</v>
      </c>
      <c r="G20" s="22">
        <v>6345</v>
      </c>
      <c r="H20" s="23">
        <f t="shared" si="2"/>
        <v>55207</v>
      </c>
      <c r="I20" s="24">
        <f t="shared" si="3"/>
        <v>10.873621098773706</v>
      </c>
    </row>
    <row r="21" spans="1:9" ht="16.5">
      <c r="A21" s="10" t="s">
        <v>91</v>
      </c>
      <c r="B21" s="22">
        <v>18748</v>
      </c>
      <c r="C21" s="22">
        <v>7005</v>
      </c>
      <c r="D21" s="22">
        <v>2544</v>
      </c>
      <c r="E21" s="22">
        <v>912</v>
      </c>
      <c r="F21" s="22">
        <v>98</v>
      </c>
      <c r="G21" s="22">
        <v>277</v>
      </c>
      <c r="H21" s="23">
        <f t="shared" si="2"/>
        <v>29584</v>
      </c>
      <c r="I21" s="24">
        <f t="shared" si="3"/>
        <v>23.678339643050297</v>
      </c>
    </row>
    <row r="22" spans="1:9" ht="16.5">
      <c r="A22" s="10" t="s">
        <v>70</v>
      </c>
      <c r="B22" s="22">
        <v>14158</v>
      </c>
      <c r="C22" s="22">
        <v>3153</v>
      </c>
      <c r="D22" s="22">
        <v>2631</v>
      </c>
      <c r="E22" s="22">
        <v>792</v>
      </c>
      <c r="F22" s="22">
        <v>337</v>
      </c>
      <c r="G22" s="22">
        <v>385</v>
      </c>
      <c r="H22" s="23">
        <f t="shared" si="2"/>
        <v>21456</v>
      </c>
      <c r="I22" s="24">
        <f t="shared" si="3"/>
        <v>14.695190156599553</v>
      </c>
    </row>
    <row r="23" spans="1:9" ht="16.5">
      <c r="A23" s="10" t="s">
        <v>100</v>
      </c>
      <c r="B23" s="22">
        <v>11249</v>
      </c>
      <c r="C23" s="22">
        <v>4994</v>
      </c>
      <c r="D23" s="22">
        <v>1009</v>
      </c>
      <c r="E23" s="22">
        <v>376</v>
      </c>
      <c r="F23" s="22">
        <v>72</v>
      </c>
      <c r="G23" s="22">
        <v>303</v>
      </c>
      <c r="H23" s="23">
        <f t="shared" si="2"/>
        <v>18003</v>
      </c>
      <c r="I23" s="24">
        <f t="shared" si="3"/>
        <v>27.739821140920956</v>
      </c>
    </row>
    <row r="24" spans="1:9" ht="16.5">
      <c r="A24" s="10" t="s">
        <v>40</v>
      </c>
      <c r="B24" s="22">
        <v>17943</v>
      </c>
      <c r="C24" s="22">
        <v>2628</v>
      </c>
      <c r="D24" s="22">
        <v>2722</v>
      </c>
      <c r="E24" s="22">
        <v>533</v>
      </c>
      <c r="F24" s="22">
        <v>177</v>
      </c>
      <c r="G24" s="22">
        <v>405</v>
      </c>
      <c r="H24" s="23">
        <f t="shared" si="2"/>
        <v>24408</v>
      </c>
      <c r="I24" s="24">
        <f t="shared" si="3"/>
        <v>10.766961651917404</v>
      </c>
    </row>
    <row r="25" spans="1:9" ht="16.5">
      <c r="A25" s="10" t="s">
        <v>17</v>
      </c>
      <c r="B25" s="22">
        <v>21941</v>
      </c>
      <c r="C25" s="22">
        <v>1468</v>
      </c>
      <c r="D25" s="22">
        <v>3242</v>
      </c>
      <c r="E25" s="22">
        <v>4014</v>
      </c>
      <c r="F25" s="22">
        <v>1590</v>
      </c>
      <c r="G25" s="22">
        <v>1631</v>
      </c>
      <c r="H25" s="23">
        <f t="shared" si="2"/>
        <v>33886</v>
      </c>
      <c r="I25" s="24">
        <f t="shared" si="3"/>
        <v>4.3321725786460483</v>
      </c>
    </row>
    <row r="26" spans="1:9" ht="16.5">
      <c r="A26" s="10" t="s">
        <v>106</v>
      </c>
      <c r="B26" s="22">
        <v>14043</v>
      </c>
      <c r="C26" s="22">
        <v>11487</v>
      </c>
      <c r="D26" s="22">
        <v>2872</v>
      </c>
      <c r="E26" s="22">
        <v>1963</v>
      </c>
      <c r="F26" s="22">
        <v>853</v>
      </c>
      <c r="G26" s="22">
        <v>1477</v>
      </c>
      <c r="H26" s="23">
        <f t="shared" si="2"/>
        <v>32695</v>
      </c>
      <c r="I26" s="24">
        <f t="shared" si="3"/>
        <v>35.133812509558041</v>
      </c>
    </row>
    <row r="27" spans="1:9" ht="16.5">
      <c r="A27" s="10" t="s">
        <v>107</v>
      </c>
      <c r="B27" s="22">
        <v>4465</v>
      </c>
      <c r="C27" s="22">
        <v>4236</v>
      </c>
      <c r="D27" s="22">
        <v>1085</v>
      </c>
      <c r="E27" s="22">
        <v>971</v>
      </c>
      <c r="F27" s="22">
        <v>346</v>
      </c>
      <c r="G27" s="22">
        <v>434</v>
      </c>
      <c r="H27" s="23">
        <f t="shared" si="2"/>
        <v>11537</v>
      </c>
      <c r="I27" s="24">
        <f t="shared" si="3"/>
        <v>36.716650775764933</v>
      </c>
    </row>
    <row r="28" spans="1:9" ht="16.5">
      <c r="A28" s="10" t="s">
        <v>101</v>
      </c>
      <c r="B28" s="22">
        <v>13932</v>
      </c>
      <c r="C28" s="22">
        <v>5985</v>
      </c>
      <c r="D28" s="22">
        <v>1590</v>
      </c>
      <c r="E28" s="22">
        <v>466</v>
      </c>
      <c r="F28" s="22">
        <v>287</v>
      </c>
      <c r="G28" s="22">
        <v>348</v>
      </c>
      <c r="H28" s="23">
        <f t="shared" si="2"/>
        <v>22608</v>
      </c>
      <c r="I28" s="24">
        <f t="shared" si="3"/>
        <v>26.472929936305732</v>
      </c>
    </row>
    <row r="29" spans="1:9" ht="16.5">
      <c r="A29" s="10" t="s">
        <v>23</v>
      </c>
      <c r="B29" s="22">
        <v>14735</v>
      </c>
      <c r="C29" s="22">
        <v>1446</v>
      </c>
      <c r="D29" s="22">
        <v>1769</v>
      </c>
      <c r="E29" s="22">
        <v>405</v>
      </c>
      <c r="F29" s="22">
        <v>310</v>
      </c>
      <c r="G29" s="22">
        <v>180</v>
      </c>
      <c r="H29" s="23">
        <f t="shared" si="2"/>
        <v>18845</v>
      </c>
      <c r="I29" s="24">
        <f t="shared" si="3"/>
        <v>7.6731228442557713</v>
      </c>
    </row>
    <row r="30" spans="1:9" ht="16.5">
      <c r="A30" s="10" t="s">
        <v>59</v>
      </c>
      <c r="B30" s="22">
        <v>21207</v>
      </c>
      <c r="C30" s="22">
        <v>4640</v>
      </c>
      <c r="D30" s="22">
        <v>2691</v>
      </c>
      <c r="E30" s="22">
        <v>783</v>
      </c>
      <c r="F30" s="22">
        <v>492</v>
      </c>
      <c r="G30" s="22">
        <v>627</v>
      </c>
      <c r="H30" s="23">
        <f t="shared" si="2"/>
        <v>30440</v>
      </c>
      <c r="I30" s="24">
        <f t="shared" si="3"/>
        <v>15.243101182654403</v>
      </c>
    </row>
    <row r="31" spans="1:9" ht="16.5">
      <c r="A31" s="10" t="s">
        <v>85</v>
      </c>
      <c r="B31" s="22">
        <v>17092</v>
      </c>
      <c r="C31" s="22">
        <v>5352</v>
      </c>
      <c r="D31" s="22">
        <v>3227</v>
      </c>
      <c r="E31" s="22">
        <v>648</v>
      </c>
      <c r="F31" s="22">
        <v>313</v>
      </c>
      <c r="G31" s="22">
        <v>255</v>
      </c>
      <c r="H31" s="23">
        <f t="shared" si="2"/>
        <v>26887</v>
      </c>
      <c r="I31" s="24">
        <f t="shared" si="3"/>
        <v>19.905530553799235</v>
      </c>
    </row>
    <row r="32" spans="1:9" ht="16.5">
      <c r="A32" s="10" t="s">
        <v>60</v>
      </c>
      <c r="B32" s="22">
        <v>10514</v>
      </c>
      <c r="C32" s="22">
        <v>2327</v>
      </c>
      <c r="D32" s="22">
        <v>1094</v>
      </c>
      <c r="E32" s="22">
        <v>500</v>
      </c>
      <c r="F32" s="22">
        <v>103</v>
      </c>
      <c r="G32" s="22">
        <v>155</v>
      </c>
      <c r="H32" s="23">
        <f t="shared" si="2"/>
        <v>14693</v>
      </c>
      <c r="I32" s="24">
        <f t="shared" si="3"/>
        <v>15.837473626897161</v>
      </c>
    </row>
    <row r="33" spans="1:9" ht="16.5">
      <c r="A33" s="10" t="s">
        <v>31</v>
      </c>
      <c r="B33" s="22">
        <v>15910</v>
      </c>
      <c r="C33" s="22">
        <v>2086</v>
      </c>
      <c r="D33" s="22">
        <v>2529</v>
      </c>
      <c r="E33" s="22">
        <v>596</v>
      </c>
      <c r="F33" s="22">
        <v>175</v>
      </c>
      <c r="G33" s="22">
        <v>165</v>
      </c>
      <c r="H33" s="23">
        <f t="shared" si="2"/>
        <v>21461</v>
      </c>
      <c r="I33" s="24">
        <f t="shared" si="3"/>
        <v>9.7199571315409354</v>
      </c>
    </row>
    <row r="34" spans="1:9" ht="16.5">
      <c r="A34" s="10" t="s">
        <v>104</v>
      </c>
      <c r="B34" s="22">
        <v>17072</v>
      </c>
      <c r="C34" s="22">
        <v>8702</v>
      </c>
      <c r="D34" s="22">
        <v>3075</v>
      </c>
      <c r="E34" s="22">
        <v>1168</v>
      </c>
      <c r="F34" s="22">
        <v>157</v>
      </c>
      <c r="G34" s="22">
        <v>447</v>
      </c>
      <c r="H34" s="23">
        <f t="shared" si="2"/>
        <v>30621</v>
      </c>
      <c r="I34" s="24">
        <f t="shared" si="3"/>
        <v>28.418405669311909</v>
      </c>
    </row>
    <row r="35" spans="1:9" ht="16.5">
      <c r="A35" s="10" t="s">
        <v>112</v>
      </c>
      <c r="B35" s="22">
        <v>4529</v>
      </c>
      <c r="C35" s="22">
        <v>7888</v>
      </c>
      <c r="D35" s="22">
        <v>994</v>
      </c>
      <c r="E35" s="22">
        <v>431</v>
      </c>
      <c r="F35" s="22">
        <v>60</v>
      </c>
      <c r="G35" s="22">
        <v>430</v>
      </c>
      <c r="H35" s="23">
        <f t="shared" si="2"/>
        <v>14332</v>
      </c>
      <c r="I35" s="24">
        <f t="shared" si="3"/>
        <v>55.037677923527774</v>
      </c>
    </row>
    <row r="36" spans="1:9" ht="16.5">
      <c r="A36" s="10" t="s">
        <v>77</v>
      </c>
      <c r="B36" s="22">
        <v>26847</v>
      </c>
      <c r="C36" s="22">
        <v>6869</v>
      </c>
      <c r="D36" s="22">
        <v>5686</v>
      </c>
      <c r="E36" s="22">
        <v>869</v>
      </c>
      <c r="F36" s="22">
        <v>1008</v>
      </c>
      <c r="G36" s="22">
        <v>659</v>
      </c>
      <c r="H36" s="23">
        <f t="shared" si="2"/>
        <v>41938</v>
      </c>
      <c r="I36" s="24">
        <f t="shared" si="3"/>
        <v>16.378940340502645</v>
      </c>
    </row>
    <row r="37" spans="1:9" ht="16.5">
      <c r="A37" s="10" t="s">
        <v>73</v>
      </c>
      <c r="B37" s="22">
        <v>14085</v>
      </c>
      <c r="C37" s="22">
        <v>4021</v>
      </c>
      <c r="D37" s="22">
        <v>3961</v>
      </c>
      <c r="E37" s="22">
        <v>734</v>
      </c>
      <c r="F37" s="22">
        <v>263</v>
      </c>
      <c r="G37" s="22">
        <v>1400</v>
      </c>
      <c r="H37" s="23">
        <f t="shared" si="2"/>
        <v>24464</v>
      </c>
      <c r="I37" s="24">
        <f t="shared" si="3"/>
        <v>16.436396337475472</v>
      </c>
    </row>
    <row r="38" spans="1:9" ht="16.5">
      <c r="A38" s="10" t="s">
        <v>53</v>
      </c>
      <c r="B38" s="22">
        <v>22185</v>
      </c>
      <c r="C38" s="22">
        <v>4321</v>
      </c>
      <c r="D38" s="22">
        <v>2959</v>
      </c>
      <c r="E38" s="22">
        <v>908</v>
      </c>
      <c r="F38" s="22">
        <v>582</v>
      </c>
      <c r="G38" s="22">
        <v>250</v>
      </c>
      <c r="H38" s="23">
        <f t="shared" si="2"/>
        <v>31205</v>
      </c>
      <c r="I38" s="24">
        <f t="shared" si="3"/>
        <v>13.847139881429257</v>
      </c>
    </row>
    <row r="39" spans="1:9" ht="16.5">
      <c r="A39" s="10" t="s">
        <v>87</v>
      </c>
      <c r="B39" s="22">
        <v>20912</v>
      </c>
      <c r="C39" s="22">
        <v>7079</v>
      </c>
      <c r="D39" s="22">
        <v>3837</v>
      </c>
      <c r="E39" s="22">
        <v>1801</v>
      </c>
      <c r="F39" s="22">
        <v>494</v>
      </c>
      <c r="G39" s="22">
        <v>482</v>
      </c>
      <c r="H39" s="23">
        <f t="shared" si="2"/>
        <v>34605</v>
      </c>
      <c r="I39" s="24">
        <f t="shared" si="3"/>
        <v>20.456581418870108</v>
      </c>
    </row>
    <row r="40" spans="1:9" ht="16.5">
      <c r="A40" s="10" t="s">
        <v>80</v>
      </c>
      <c r="B40" s="22">
        <v>18776</v>
      </c>
      <c r="C40" s="22">
        <v>5211</v>
      </c>
      <c r="D40" s="22">
        <v>2442</v>
      </c>
      <c r="E40" s="22">
        <v>584</v>
      </c>
      <c r="F40" s="22">
        <v>494</v>
      </c>
      <c r="G40" s="22">
        <v>175</v>
      </c>
      <c r="H40" s="23">
        <f t="shared" si="2"/>
        <v>27682</v>
      </c>
      <c r="I40" s="24">
        <f t="shared" si="3"/>
        <v>18.824506899790478</v>
      </c>
    </row>
    <row r="41" spans="1:9" ht="16.5">
      <c r="A41" s="10" t="s">
        <v>68</v>
      </c>
      <c r="B41" s="22">
        <v>25837</v>
      </c>
      <c r="C41" s="22">
        <v>7585</v>
      </c>
      <c r="D41" s="22">
        <v>9434</v>
      </c>
      <c r="E41" s="22">
        <v>1396</v>
      </c>
      <c r="F41" s="22">
        <v>483</v>
      </c>
      <c r="G41" s="22">
        <v>1022</v>
      </c>
      <c r="H41" s="23">
        <f t="shared" si="2"/>
        <v>45757</v>
      </c>
      <c r="I41" s="24">
        <f t="shared" si="3"/>
        <v>16.576698647201521</v>
      </c>
    </row>
    <row r="42" spans="1:9" ht="16.5">
      <c r="A42" s="10" t="s">
        <v>108</v>
      </c>
      <c r="B42" s="22">
        <v>9940</v>
      </c>
      <c r="C42" s="22">
        <v>9523</v>
      </c>
      <c r="D42" s="22">
        <v>798</v>
      </c>
      <c r="E42" s="22">
        <v>2497</v>
      </c>
      <c r="F42" s="22">
        <v>241</v>
      </c>
      <c r="G42" s="22">
        <v>1245</v>
      </c>
      <c r="H42" s="23">
        <f t="shared" si="2"/>
        <v>24244</v>
      </c>
      <c r="I42" s="24">
        <f t="shared" si="3"/>
        <v>39.279821811582252</v>
      </c>
    </row>
    <row r="43" spans="1:9" ht="16.5">
      <c r="A43" s="10" t="s">
        <v>96</v>
      </c>
      <c r="B43" s="22">
        <v>13123</v>
      </c>
      <c r="C43" s="22">
        <v>5492</v>
      </c>
      <c r="D43" s="22">
        <v>4313</v>
      </c>
      <c r="E43" s="22">
        <v>1445</v>
      </c>
      <c r="F43" s="22">
        <v>336</v>
      </c>
      <c r="G43" s="22">
        <v>244</v>
      </c>
      <c r="H43" s="23">
        <f t="shared" si="2"/>
        <v>24953</v>
      </c>
      <c r="I43" s="24">
        <f t="shared" si="3"/>
        <v>22.009377629944296</v>
      </c>
    </row>
    <row r="44" spans="1:9" ht="16.5">
      <c r="A44" s="10" t="s">
        <v>86</v>
      </c>
      <c r="B44" s="22">
        <v>7550</v>
      </c>
      <c r="C44" s="22">
        <v>2188</v>
      </c>
      <c r="D44" s="22">
        <v>1049</v>
      </c>
      <c r="E44" s="22">
        <v>710</v>
      </c>
      <c r="F44" s="22">
        <v>74</v>
      </c>
      <c r="G44" s="22">
        <v>184</v>
      </c>
      <c r="H44" s="23">
        <f t="shared" si="2"/>
        <v>11755</v>
      </c>
      <c r="I44" s="24">
        <f t="shared" si="3"/>
        <v>18.613356018715439</v>
      </c>
    </row>
    <row r="45" spans="1:9" ht="16.5">
      <c r="A45" s="10" t="s">
        <v>54</v>
      </c>
      <c r="B45" s="22">
        <v>13102</v>
      </c>
      <c r="C45" s="22">
        <v>2685</v>
      </c>
      <c r="D45" s="22">
        <v>2262</v>
      </c>
      <c r="E45" s="22">
        <v>571</v>
      </c>
      <c r="F45" s="22">
        <v>256</v>
      </c>
      <c r="G45" s="22">
        <v>248</v>
      </c>
      <c r="H45" s="23">
        <f t="shared" si="2"/>
        <v>19124</v>
      </c>
      <c r="I45" s="24">
        <f t="shared" si="3"/>
        <v>14.0399498012968</v>
      </c>
    </row>
    <row r="46" spans="1:9" ht="16.5">
      <c r="A46" s="10" t="s">
        <v>110</v>
      </c>
      <c r="B46" s="22">
        <v>4103</v>
      </c>
      <c r="C46" s="22">
        <v>4732</v>
      </c>
      <c r="D46" s="22">
        <v>165</v>
      </c>
      <c r="E46" s="22">
        <v>207</v>
      </c>
      <c r="F46" s="22">
        <v>323</v>
      </c>
      <c r="G46" s="22">
        <v>497</v>
      </c>
      <c r="H46" s="23">
        <f t="shared" si="2"/>
        <v>10027</v>
      </c>
      <c r="I46" s="24">
        <f t="shared" si="3"/>
        <v>47.192580033908449</v>
      </c>
    </row>
    <row r="47" spans="1:9" ht="16.5">
      <c r="A47" s="10" t="s">
        <v>25</v>
      </c>
      <c r="B47" s="22">
        <v>14316</v>
      </c>
      <c r="C47" s="22">
        <v>1592</v>
      </c>
      <c r="D47" s="22">
        <v>1179</v>
      </c>
      <c r="E47" s="22">
        <v>458</v>
      </c>
      <c r="F47" s="22">
        <v>339</v>
      </c>
      <c r="G47" s="22">
        <v>170</v>
      </c>
      <c r="H47" s="23">
        <f t="shared" si="2"/>
        <v>18054</v>
      </c>
      <c r="I47" s="24">
        <f t="shared" si="3"/>
        <v>8.8179904730253682</v>
      </c>
    </row>
    <row r="48" spans="1:9" ht="16.5">
      <c r="A48" s="10" t="s">
        <v>67</v>
      </c>
      <c r="B48" s="22">
        <v>16154</v>
      </c>
      <c r="C48" s="22">
        <v>3881</v>
      </c>
      <c r="D48" s="22">
        <v>2186</v>
      </c>
      <c r="E48" s="22">
        <v>922</v>
      </c>
      <c r="F48" s="22">
        <v>265</v>
      </c>
      <c r="G48" s="22">
        <v>311</v>
      </c>
      <c r="H48" s="23">
        <f t="shared" si="2"/>
        <v>23719</v>
      </c>
      <c r="I48" s="24">
        <f t="shared" si="3"/>
        <v>16.362409882372781</v>
      </c>
    </row>
    <row r="49" spans="1:9" ht="16.5">
      <c r="A49" s="10" t="s">
        <v>48</v>
      </c>
      <c r="B49" s="22">
        <v>7331</v>
      </c>
      <c r="C49" s="22">
        <v>1512</v>
      </c>
      <c r="D49" s="22">
        <v>1396</v>
      </c>
      <c r="E49" s="22">
        <v>751</v>
      </c>
      <c r="F49" s="22">
        <v>371</v>
      </c>
      <c r="G49" s="22">
        <v>166</v>
      </c>
      <c r="H49" s="23">
        <f t="shared" si="2"/>
        <v>11527</v>
      </c>
      <c r="I49" s="24">
        <f t="shared" si="3"/>
        <v>13.117029582718834</v>
      </c>
    </row>
    <row r="50" spans="1:9" ht="16.5">
      <c r="A50" s="10" t="s">
        <v>89</v>
      </c>
      <c r="B50" s="22">
        <v>25704</v>
      </c>
      <c r="C50" s="22">
        <v>9200</v>
      </c>
      <c r="D50" s="22">
        <v>7821</v>
      </c>
      <c r="E50" s="22">
        <v>1302</v>
      </c>
      <c r="F50" s="22">
        <v>540</v>
      </c>
      <c r="G50" s="22">
        <v>491</v>
      </c>
      <c r="H50" s="23">
        <f t="shared" si="2"/>
        <v>45058</v>
      </c>
      <c r="I50" s="24">
        <f t="shared" si="3"/>
        <v>20.418127746460119</v>
      </c>
    </row>
    <row r="51" spans="1:9" ht="16.5">
      <c r="A51" s="10" t="s">
        <v>83</v>
      </c>
      <c r="B51" s="22">
        <v>87669</v>
      </c>
      <c r="C51" s="22">
        <v>62436</v>
      </c>
      <c r="D51" s="22">
        <v>62642</v>
      </c>
      <c r="E51" s="22">
        <v>94825</v>
      </c>
      <c r="F51" s="22">
        <v>2876</v>
      </c>
      <c r="G51" s="22">
        <v>19359</v>
      </c>
      <c r="H51" s="23">
        <f t="shared" si="2"/>
        <v>329807</v>
      </c>
      <c r="I51" s="24">
        <f t="shared" si="3"/>
        <v>18.931071808663855</v>
      </c>
    </row>
    <row r="52" spans="1:9" ht="16.5">
      <c r="A52" s="10" t="s">
        <v>103</v>
      </c>
      <c r="B52" s="22">
        <v>15879</v>
      </c>
      <c r="C52" s="22">
        <v>7694</v>
      </c>
      <c r="D52" s="22">
        <v>2381</v>
      </c>
      <c r="E52" s="22">
        <v>1108</v>
      </c>
      <c r="F52" s="22">
        <v>593</v>
      </c>
      <c r="G52" s="22">
        <v>286</v>
      </c>
      <c r="H52" s="23">
        <f t="shared" si="2"/>
        <v>27941</v>
      </c>
      <c r="I52" s="24">
        <f t="shared" si="3"/>
        <v>27.53659496796822</v>
      </c>
    </row>
    <row r="53" spans="1:9" ht="16.5">
      <c r="A53" s="10" t="s">
        <v>29</v>
      </c>
      <c r="B53" s="22">
        <v>4835</v>
      </c>
      <c r="C53" s="22">
        <v>676</v>
      </c>
      <c r="D53" s="22">
        <v>651</v>
      </c>
      <c r="E53" s="22">
        <v>186</v>
      </c>
      <c r="F53" s="22">
        <v>122</v>
      </c>
      <c r="G53" s="22">
        <v>86</v>
      </c>
      <c r="H53" s="23">
        <f t="shared" si="2"/>
        <v>6556</v>
      </c>
      <c r="I53" s="24">
        <f t="shared" si="3"/>
        <v>10.311165344722392</v>
      </c>
    </row>
    <row r="54" spans="1:9" ht="16.5">
      <c r="A54" s="10" t="s">
        <v>21</v>
      </c>
      <c r="B54" s="22">
        <v>9771</v>
      </c>
      <c r="C54" s="22">
        <v>775</v>
      </c>
      <c r="D54" s="22">
        <v>681</v>
      </c>
      <c r="E54" s="22">
        <v>328</v>
      </c>
      <c r="F54" s="22">
        <v>406</v>
      </c>
      <c r="G54" s="22">
        <v>251</v>
      </c>
      <c r="H54" s="23">
        <f t="shared" si="2"/>
        <v>12212</v>
      </c>
      <c r="I54" s="24">
        <f t="shared" si="3"/>
        <v>6.3462168358991153</v>
      </c>
    </row>
    <row r="55" spans="1:9" ht="16.5">
      <c r="A55" s="10" t="s">
        <v>26</v>
      </c>
      <c r="B55" s="22">
        <v>7170</v>
      </c>
      <c r="C55" s="22">
        <v>710</v>
      </c>
      <c r="D55" s="22">
        <v>608</v>
      </c>
      <c r="E55" s="22">
        <v>202</v>
      </c>
      <c r="F55" s="22">
        <v>344</v>
      </c>
      <c r="G55" s="22">
        <v>150</v>
      </c>
      <c r="H55" s="23">
        <f t="shared" si="2"/>
        <v>9184</v>
      </c>
      <c r="I55" s="24">
        <f t="shared" si="3"/>
        <v>7.730836236933798</v>
      </c>
    </row>
    <row r="56" spans="1:9" ht="16.5">
      <c r="A56" s="10" t="s">
        <v>71</v>
      </c>
      <c r="B56" s="22">
        <v>14777</v>
      </c>
      <c r="C56" s="22">
        <v>3349</v>
      </c>
      <c r="D56" s="22">
        <v>1604</v>
      </c>
      <c r="E56" s="22">
        <v>507</v>
      </c>
      <c r="F56" s="22">
        <v>319</v>
      </c>
      <c r="G56" s="22">
        <v>183</v>
      </c>
      <c r="H56" s="23">
        <f t="shared" si="2"/>
        <v>20739</v>
      </c>
      <c r="I56" s="24">
        <f t="shared" si="3"/>
        <v>16.148319591108539</v>
      </c>
    </row>
    <row r="57" spans="1:9" ht="16.5">
      <c r="A57" s="10" t="s">
        <v>88</v>
      </c>
      <c r="B57" s="22">
        <v>13735</v>
      </c>
      <c r="C57" s="22">
        <v>5965</v>
      </c>
      <c r="D57" s="22">
        <v>3887</v>
      </c>
      <c r="E57" s="22">
        <v>2664</v>
      </c>
      <c r="F57" s="22">
        <v>692</v>
      </c>
      <c r="G57" s="22">
        <v>1633</v>
      </c>
      <c r="H57" s="23">
        <f t="shared" si="2"/>
        <v>28576</v>
      </c>
      <c r="I57" s="24">
        <f t="shared" si="3"/>
        <v>20.874160134378499</v>
      </c>
    </row>
    <row r="58" spans="1:9" ht="16.5">
      <c r="A58" s="10" t="s">
        <v>19</v>
      </c>
      <c r="B58" s="22">
        <v>846</v>
      </c>
      <c r="C58" s="22">
        <v>67</v>
      </c>
      <c r="D58" s="22">
        <v>26</v>
      </c>
      <c r="E58" s="22">
        <v>0</v>
      </c>
      <c r="F58" s="22">
        <v>37</v>
      </c>
      <c r="G58" s="22">
        <v>7</v>
      </c>
      <c r="H58" s="23">
        <f t="shared" si="2"/>
        <v>983</v>
      </c>
      <c r="I58" s="24">
        <f t="shared" si="3"/>
        <v>6.8158697863682605</v>
      </c>
    </row>
    <row r="59" spans="1:9" ht="16.5">
      <c r="A59" s="10" t="s">
        <v>35</v>
      </c>
      <c r="B59" s="22">
        <v>14033</v>
      </c>
      <c r="C59" s="22">
        <v>1912</v>
      </c>
      <c r="D59" s="22">
        <v>2677</v>
      </c>
      <c r="E59" s="22">
        <v>632</v>
      </c>
      <c r="F59" s="22">
        <v>599</v>
      </c>
      <c r="G59" s="22">
        <v>293</v>
      </c>
      <c r="H59" s="23">
        <f t="shared" si="2"/>
        <v>20146</v>
      </c>
      <c r="I59" s="24">
        <f t="shared" si="3"/>
        <v>9.4907177603494493</v>
      </c>
    </row>
    <row r="60" spans="1:9" ht="16.5">
      <c r="A60" s="10" t="s">
        <v>47</v>
      </c>
      <c r="B60" s="22">
        <v>12695</v>
      </c>
      <c r="C60" s="22">
        <v>2383</v>
      </c>
      <c r="D60" s="22">
        <v>2732</v>
      </c>
      <c r="E60" s="22">
        <v>424</v>
      </c>
      <c r="F60" s="22">
        <v>448</v>
      </c>
      <c r="G60" s="22">
        <v>215</v>
      </c>
      <c r="H60" s="23">
        <f t="shared" si="2"/>
        <v>18897</v>
      </c>
      <c r="I60" s="24">
        <f t="shared" si="3"/>
        <v>12.610467269937025</v>
      </c>
    </row>
    <row r="61" spans="1:9" ht="16.5">
      <c r="A61" s="10" t="s">
        <v>38</v>
      </c>
      <c r="B61" s="22">
        <v>7277</v>
      </c>
      <c r="C61" s="22">
        <v>1002</v>
      </c>
      <c r="D61" s="22">
        <v>845</v>
      </c>
      <c r="E61" s="22">
        <v>200</v>
      </c>
      <c r="F61" s="22">
        <v>330</v>
      </c>
      <c r="G61" s="22">
        <v>146</v>
      </c>
      <c r="H61" s="23">
        <f t="shared" si="2"/>
        <v>9800</v>
      </c>
      <c r="I61" s="24">
        <f t="shared" si="3"/>
        <v>10.224489795918368</v>
      </c>
    </row>
    <row r="62" spans="1:9" ht="16.5">
      <c r="A62" s="10" t="s">
        <v>51</v>
      </c>
      <c r="B62" s="22">
        <v>12980</v>
      </c>
      <c r="C62" s="22">
        <v>2452</v>
      </c>
      <c r="D62" s="22">
        <v>1636</v>
      </c>
      <c r="E62" s="22">
        <v>428</v>
      </c>
      <c r="F62" s="22">
        <v>663</v>
      </c>
      <c r="G62" s="22">
        <v>299</v>
      </c>
      <c r="H62" s="23">
        <f t="shared" si="2"/>
        <v>18458</v>
      </c>
      <c r="I62" s="24">
        <f t="shared" si="3"/>
        <v>13.284212807454763</v>
      </c>
    </row>
    <row r="63" spans="1:9" ht="16.5">
      <c r="A63" s="10" t="s">
        <v>27</v>
      </c>
      <c r="B63" s="22">
        <v>10434</v>
      </c>
      <c r="C63" s="22">
        <v>1138</v>
      </c>
      <c r="D63" s="22">
        <v>1449</v>
      </c>
      <c r="E63" s="22">
        <v>210</v>
      </c>
      <c r="F63" s="22">
        <v>163</v>
      </c>
      <c r="G63" s="22">
        <v>161</v>
      </c>
      <c r="H63" s="23">
        <f t="shared" si="2"/>
        <v>13555</v>
      </c>
      <c r="I63" s="24">
        <f t="shared" si="3"/>
        <v>8.3954260420509037</v>
      </c>
    </row>
    <row r="64" spans="1:9" ht="16.5">
      <c r="A64" s="10" t="s">
        <v>75</v>
      </c>
      <c r="B64" s="22">
        <v>9725</v>
      </c>
      <c r="C64" s="22">
        <v>2692</v>
      </c>
      <c r="D64" s="22">
        <v>2643</v>
      </c>
      <c r="E64" s="22">
        <v>384</v>
      </c>
      <c r="F64" s="22">
        <v>223</v>
      </c>
      <c r="G64" s="22">
        <v>213</v>
      </c>
      <c r="H64" s="23">
        <f t="shared" si="2"/>
        <v>15880</v>
      </c>
      <c r="I64" s="24">
        <f t="shared" si="3"/>
        <v>16.952141057934508</v>
      </c>
    </row>
    <row r="65" spans="1:9" ht="16.5">
      <c r="A65" s="10" t="s">
        <v>64</v>
      </c>
      <c r="B65" s="22">
        <v>26350</v>
      </c>
      <c r="C65" s="22">
        <v>6310</v>
      </c>
      <c r="D65" s="22">
        <v>4353</v>
      </c>
      <c r="E65" s="22">
        <v>2081</v>
      </c>
      <c r="F65" s="22">
        <v>1162</v>
      </c>
      <c r="G65" s="22">
        <v>506</v>
      </c>
      <c r="H65" s="23">
        <f t="shared" si="2"/>
        <v>40762</v>
      </c>
      <c r="I65" s="24">
        <f t="shared" si="3"/>
        <v>15.480104018448554</v>
      </c>
    </row>
    <row r="66" spans="1:9" ht="16.5">
      <c r="A66" s="10" t="s">
        <v>65</v>
      </c>
      <c r="B66" s="22">
        <v>7576</v>
      </c>
      <c r="C66" s="22">
        <v>1992</v>
      </c>
      <c r="D66" s="22">
        <v>981</v>
      </c>
      <c r="E66" s="22">
        <v>322</v>
      </c>
      <c r="F66" s="22">
        <v>89</v>
      </c>
      <c r="G66" s="22">
        <v>131</v>
      </c>
      <c r="H66" s="23">
        <f t="shared" si="2"/>
        <v>11091</v>
      </c>
      <c r="I66" s="24">
        <f t="shared" si="3"/>
        <v>17.960508520421964</v>
      </c>
    </row>
    <row r="67" spans="1:9" ht="16.5">
      <c r="A67" s="10" t="s">
        <v>94</v>
      </c>
      <c r="B67" s="22">
        <v>48020</v>
      </c>
      <c r="C67" s="22">
        <v>24837</v>
      </c>
      <c r="D67" s="22">
        <v>24142</v>
      </c>
      <c r="E67" s="22">
        <v>3682</v>
      </c>
      <c r="F67" s="22">
        <v>1688</v>
      </c>
      <c r="G67" s="22">
        <v>3247</v>
      </c>
      <c r="H67" s="23">
        <f t="shared" si="2"/>
        <v>105616</v>
      </c>
      <c r="I67" s="24">
        <f t="shared" si="3"/>
        <v>23.516323284350857</v>
      </c>
    </row>
    <row r="68" spans="1:9" ht="16.5">
      <c r="A68" s="10" t="s">
        <v>33</v>
      </c>
      <c r="B68" s="22">
        <v>12379</v>
      </c>
      <c r="C68" s="22">
        <v>1629</v>
      </c>
      <c r="D68" s="22">
        <v>1411</v>
      </c>
      <c r="E68" s="22">
        <v>519</v>
      </c>
      <c r="F68" s="22">
        <v>171</v>
      </c>
      <c r="G68" s="22">
        <v>287</v>
      </c>
      <c r="H68" s="23">
        <f t="shared" ref="H68:H101" si="4">SUM(B68:G68)</f>
        <v>16396</v>
      </c>
      <c r="I68" s="24">
        <f t="shared" ref="I68:I101" si="5">C68/H68*100</f>
        <v>9.9353500853866787</v>
      </c>
    </row>
    <row r="69" spans="1:9" ht="16.5">
      <c r="A69" s="10" t="s">
        <v>76</v>
      </c>
      <c r="B69" s="22">
        <v>28911</v>
      </c>
      <c r="C69" s="22">
        <v>8318</v>
      </c>
      <c r="D69" s="22">
        <v>8611</v>
      </c>
      <c r="E69" s="22">
        <v>1422</v>
      </c>
      <c r="F69" s="22">
        <v>1168</v>
      </c>
      <c r="G69" s="22">
        <v>961</v>
      </c>
      <c r="H69" s="23">
        <f t="shared" si="4"/>
        <v>49391</v>
      </c>
      <c r="I69" s="24">
        <f t="shared" si="5"/>
        <v>16.841124901297807</v>
      </c>
    </row>
    <row r="70" spans="1:9" ht="16.5">
      <c r="A70" s="10" t="s">
        <v>22</v>
      </c>
      <c r="B70" s="22">
        <v>10433</v>
      </c>
      <c r="C70" s="22">
        <v>875</v>
      </c>
      <c r="D70" s="22">
        <v>1152</v>
      </c>
      <c r="E70" s="22">
        <v>524</v>
      </c>
      <c r="F70" s="22">
        <v>117</v>
      </c>
      <c r="G70" s="22">
        <v>221</v>
      </c>
      <c r="H70" s="23">
        <f t="shared" si="4"/>
        <v>13322</v>
      </c>
      <c r="I70" s="24">
        <f t="shared" si="5"/>
        <v>6.5680828704398744</v>
      </c>
    </row>
    <row r="71" spans="1:9" ht="16.5">
      <c r="A71" s="10" t="s">
        <v>43</v>
      </c>
      <c r="B71" s="22">
        <v>18945</v>
      </c>
      <c r="C71" s="22">
        <v>2998</v>
      </c>
      <c r="D71" s="22">
        <v>2336</v>
      </c>
      <c r="E71" s="22">
        <v>688</v>
      </c>
      <c r="F71" s="22">
        <v>441</v>
      </c>
      <c r="G71" s="22">
        <v>332</v>
      </c>
      <c r="H71" s="23">
        <f t="shared" si="4"/>
        <v>25740</v>
      </c>
      <c r="I71" s="24">
        <f t="shared" si="5"/>
        <v>11.647241647241648</v>
      </c>
    </row>
    <row r="72" spans="1:9" ht="16.5">
      <c r="A72" s="10" t="s">
        <v>82</v>
      </c>
      <c r="B72" s="22">
        <v>9631</v>
      </c>
      <c r="C72" s="22">
        <v>3173</v>
      </c>
      <c r="D72" s="22">
        <v>2447</v>
      </c>
      <c r="E72" s="22">
        <v>588</v>
      </c>
      <c r="F72" s="22">
        <v>284</v>
      </c>
      <c r="G72" s="22">
        <v>244</v>
      </c>
      <c r="H72" s="23">
        <f t="shared" si="4"/>
        <v>16367</v>
      </c>
      <c r="I72" s="24">
        <f t="shared" si="5"/>
        <v>19.386570538278242</v>
      </c>
    </row>
    <row r="73" spans="1:9" ht="16.5">
      <c r="A73" s="10" t="s">
        <v>90</v>
      </c>
      <c r="B73" s="22">
        <v>23761</v>
      </c>
      <c r="C73" s="22">
        <v>8339</v>
      </c>
      <c r="D73" s="22">
        <v>4347</v>
      </c>
      <c r="E73" s="22">
        <v>3091</v>
      </c>
      <c r="F73" s="22">
        <v>995</v>
      </c>
      <c r="G73" s="22">
        <v>2011</v>
      </c>
      <c r="H73" s="23">
        <f t="shared" si="4"/>
        <v>42544</v>
      </c>
      <c r="I73" s="24">
        <f t="shared" si="5"/>
        <v>19.600883790898834</v>
      </c>
    </row>
    <row r="74" spans="1:9" ht="16.5">
      <c r="A74" s="10" t="s">
        <v>74</v>
      </c>
      <c r="B74" s="22">
        <v>16829</v>
      </c>
      <c r="C74" s="22">
        <v>4038</v>
      </c>
      <c r="D74" s="22">
        <v>1929</v>
      </c>
      <c r="E74" s="22">
        <v>663</v>
      </c>
      <c r="F74" s="22">
        <v>759</v>
      </c>
      <c r="G74" s="22">
        <v>1225</v>
      </c>
      <c r="H74" s="23">
        <f t="shared" si="4"/>
        <v>25443</v>
      </c>
      <c r="I74" s="24">
        <f t="shared" si="5"/>
        <v>15.870769956373069</v>
      </c>
    </row>
    <row r="75" spans="1:9" ht="16.5">
      <c r="A75" s="10" t="s">
        <v>109</v>
      </c>
      <c r="B75" s="22">
        <v>8036</v>
      </c>
      <c r="C75" s="22">
        <v>8354</v>
      </c>
      <c r="D75" s="22">
        <v>2824</v>
      </c>
      <c r="E75" s="22">
        <v>516</v>
      </c>
      <c r="F75" s="22">
        <v>92</v>
      </c>
      <c r="G75" s="22">
        <v>722</v>
      </c>
      <c r="H75" s="23">
        <f t="shared" si="4"/>
        <v>20544</v>
      </c>
      <c r="I75" s="24">
        <f t="shared" si="5"/>
        <v>40.66394080996885</v>
      </c>
    </row>
    <row r="76" spans="1:9" ht="16.5">
      <c r="A76" s="10" t="s">
        <v>18</v>
      </c>
      <c r="B76" s="22">
        <v>1662</v>
      </c>
      <c r="C76" s="22">
        <v>100</v>
      </c>
      <c r="D76" s="22">
        <v>121</v>
      </c>
      <c r="E76" s="22">
        <v>24</v>
      </c>
      <c r="F76" s="22">
        <v>39</v>
      </c>
      <c r="G76" s="22">
        <v>13</v>
      </c>
      <c r="H76" s="23">
        <f t="shared" si="4"/>
        <v>1959</v>
      </c>
      <c r="I76" s="24">
        <f t="shared" si="5"/>
        <v>5.1046452271567127</v>
      </c>
    </row>
    <row r="77" spans="1:9" ht="16.5">
      <c r="A77" s="10" t="s">
        <v>79</v>
      </c>
      <c r="B77" s="22">
        <v>28096</v>
      </c>
      <c r="C77" s="22">
        <v>8041</v>
      </c>
      <c r="D77" s="22">
        <v>6633</v>
      </c>
      <c r="E77" s="22">
        <v>1797</v>
      </c>
      <c r="F77" s="22">
        <v>749</v>
      </c>
      <c r="G77" s="22">
        <v>528</v>
      </c>
      <c r="H77" s="23">
        <f t="shared" si="4"/>
        <v>45844</v>
      </c>
      <c r="I77" s="24">
        <f t="shared" si="5"/>
        <v>17.53991798272402</v>
      </c>
    </row>
    <row r="78" spans="1:9" ht="16.5">
      <c r="A78" s="10" t="s">
        <v>44</v>
      </c>
      <c r="B78" s="22">
        <v>19481</v>
      </c>
      <c r="C78" s="22">
        <v>3278</v>
      </c>
      <c r="D78" s="22">
        <v>2632</v>
      </c>
      <c r="E78" s="22">
        <v>1118</v>
      </c>
      <c r="F78" s="22">
        <v>641</v>
      </c>
      <c r="G78" s="22">
        <v>258</v>
      </c>
      <c r="H78" s="23">
        <f t="shared" si="4"/>
        <v>27408</v>
      </c>
      <c r="I78" s="24">
        <f t="shared" si="5"/>
        <v>11.960011675423234</v>
      </c>
    </row>
    <row r="79" spans="1:9" ht="16.5">
      <c r="A79" s="10" t="s">
        <v>66</v>
      </c>
      <c r="B79" s="22">
        <v>15071</v>
      </c>
      <c r="C79" s="22">
        <v>3307</v>
      </c>
      <c r="D79" s="22">
        <v>2533</v>
      </c>
      <c r="E79" s="22">
        <v>448</v>
      </c>
      <c r="F79" s="22">
        <v>461</v>
      </c>
      <c r="G79" s="22">
        <v>239</v>
      </c>
      <c r="H79" s="23">
        <f t="shared" si="4"/>
        <v>22059</v>
      </c>
      <c r="I79" s="24">
        <f t="shared" si="5"/>
        <v>14.991613400426129</v>
      </c>
    </row>
    <row r="80" spans="1:9" ht="16.5">
      <c r="A80" s="10" t="s">
        <v>93</v>
      </c>
      <c r="B80" s="22">
        <v>21680</v>
      </c>
      <c r="C80" s="22">
        <v>9485</v>
      </c>
      <c r="D80" s="22">
        <v>5922</v>
      </c>
      <c r="E80" s="22">
        <v>1670</v>
      </c>
      <c r="F80" s="22">
        <v>473</v>
      </c>
      <c r="G80" s="22">
        <v>598</v>
      </c>
      <c r="H80" s="23">
        <f t="shared" si="4"/>
        <v>39828</v>
      </c>
      <c r="I80" s="24">
        <f t="shared" si="5"/>
        <v>23.814904087576579</v>
      </c>
    </row>
    <row r="81" spans="1:9" ht="16.5">
      <c r="A81" s="10" t="s">
        <v>58</v>
      </c>
      <c r="B81" s="22">
        <v>7270</v>
      </c>
      <c r="C81" s="22">
        <v>1345</v>
      </c>
      <c r="D81" s="22">
        <v>625</v>
      </c>
      <c r="E81" s="22">
        <v>535</v>
      </c>
      <c r="F81" s="22">
        <v>150</v>
      </c>
      <c r="G81" s="22">
        <v>513</v>
      </c>
      <c r="H81" s="23">
        <f t="shared" si="4"/>
        <v>10438</v>
      </c>
      <c r="I81" s="24">
        <f t="shared" si="5"/>
        <v>12.885610270166698</v>
      </c>
    </row>
    <row r="82" spans="1:9" ht="16.5">
      <c r="A82" s="10" t="s">
        <v>57</v>
      </c>
      <c r="B82" s="22">
        <v>9459</v>
      </c>
      <c r="C82" s="22">
        <v>2006</v>
      </c>
      <c r="D82" s="22">
        <v>1678</v>
      </c>
      <c r="E82" s="22">
        <v>562</v>
      </c>
      <c r="F82" s="22">
        <v>229</v>
      </c>
      <c r="G82" s="22">
        <v>303</v>
      </c>
      <c r="H82" s="23">
        <f t="shared" si="4"/>
        <v>14237</v>
      </c>
      <c r="I82" s="24">
        <f t="shared" si="5"/>
        <v>14.090047060476223</v>
      </c>
    </row>
    <row r="83" spans="1:9" ht="16.5">
      <c r="A83" s="10" t="s">
        <v>20</v>
      </c>
      <c r="B83" s="22">
        <v>8315</v>
      </c>
      <c r="C83" s="22">
        <v>693</v>
      </c>
      <c r="D83" s="22">
        <v>897</v>
      </c>
      <c r="E83" s="22">
        <v>332</v>
      </c>
      <c r="F83" s="22">
        <v>256</v>
      </c>
      <c r="G83" s="22">
        <v>224</v>
      </c>
      <c r="H83" s="23">
        <f t="shared" si="4"/>
        <v>10717</v>
      </c>
      <c r="I83" s="24">
        <f t="shared" si="5"/>
        <v>6.4663618549967339</v>
      </c>
    </row>
    <row r="84" spans="1:9" ht="16.5">
      <c r="A84" s="10" t="s">
        <v>69</v>
      </c>
      <c r="B84" s="22">
        <v>7162</v>
      </c>
      <c r="C84" s="22">
        <v>1602</v>
      </c>
      <c r="D84" s="22">
        <v>661</v>
      </c>
      <c r="E84" s="22">
        <v>150</v>
      </c>
      <c r="F84" s="22">
        <v>307</v>
      </c>
      <c r="G84" s="22">
        <v>106</v>
      </c>
      <c r="H84" s="23">
        <f t="shared" si="4"/>
        <v>9988</v>
      </c>
      <c r="I84" s="24">
        <f t="shared" si="5"/>
        <v>16.039247096515819</v>
      </c>
    </row>
    <row r="85" spans="1:9" ht="16.5">
      <c r="A85" s="10" t="s">
        <v>63</v>
      </c>
      <c r="B85" s="22">
        <v>18217</v>
      </c>
      <c r="C85" s="22">
        <v>4865</v>
      </c>
      <c r="D85" s="22">
        <v>3802</v>
      </c>
      <c r="E85" s="22">
        <v>887</v>
      </c>
      <c r="F85" s="22">
        <v>457</v>
      </c>
      <c r="G85" s="22">
        <v>868</v>
      </c>
      <c r="H85" s="23">
        <f t="shared" si="4"/>
        <v>29096</v>
      </c>
      <c r="I85" s="24">
        <f t="shared" si="5"/>
        <v>16.72051141050316</v>
      </c>
    </row>
    <row r="86" spans="1:9" ht="16.5">
      <c r="A86" s="10" t="s">
        <v>36</v>
      </c>
      <c r="B86" s="22">
        <v>15389</v>
      </c>
      <c r="C86" s="22">
        <v>2065</v>
      </c>
      <c r="D86" s="22">
        <v>1471</v>
      </c>
      <c r="E86" s="22">
        <v>644</v>
      </c>
      <c r="F86" s="22">
        <v>400</v>
      </c>
      <c r="G86" s="22">
        <v>265</v>
      </c>
      <c r="H86" s="23">
        <f t="shared" si="4"/>
        <v>20234</v>
      </c>
      <c r="I86" s="24">
        <f t="shared" si="5"/>
        <v>10.205594543837107</v>
      </c>
    </row>
    <row r="87" spans="1:9" ht="16.5">
      <c r="A87" s="10" t="s">
        <v>92</v>
      </c>
      <c r="B87" s="22">
        <v>22153</v>
      </c>
      <c r="C87" s="22">
        <v>9145</v>
      </c>
      <c r="D87" s="22">
        <v>2372</v>
      </c>
      <c r="E87" s="22">
        <v>1274</v>
      </c>
      <c r="F87" s="22">
        <v>622</v>
      </c>
      <c r="G87" s="22">
        <v>985</v>
      </c>
      <c r="H87" s="23">
        <f t="shared" si="4"/>
        <v>36551</v>
      </c>
      <c r="I87" s="24">
        <f t="shared" si="5"/>
        <v>25.019835298623839</v>
      </c>
    </row>
    <row r="88" spans="1:9" ht="16.5">
      <c r="A88" s="10" t="s">
        <v>32</v>
      </c>
      <c r="B88" s="22">
        <v>15704</v>
      </c>
      <c r="C88" s="22">
        <v>2098</v>
      </c>
      <c r="D88" s="22">
        <v>1328</v>
      </c>
      <c r="E88" s="22">
        <v>633</v>
      </c>
      <c r="F88" s="22">
        <v>561</v>
      </c>
      <c r="G88" s="22">
        <v>167</v>
      </c>
      <c r="H88" s="23">
        <f t="shared" si="4"/>
        <v>20491</v>
      </c>
      <c r="I88" s="24">
        <f t="shared" si="5"/>
        <v>10.238641354741105</v>
      </c>
    </row>
    <row r="89" spans="1:9" ht="16.5">
      <c r="A89" s="10" t="s">
        <v>49</v>
      </c>
      <c r="B89" s="22">
        <v>12904</v>
      </c>
      <c r="C89" s="22">
        <v>2260</v>
      </c>
      <c r="D89" s="22">
        <v>1614</v>
      </c>
      <c r="E89" s="22">
        <v>448</v>
      </c>
      <c r="F89" s="22">
        <v>261</v>
      </c>
      <c r="G89" s="22">
        <v>216</v>
      </c>
      <c r="H89" s="23">
        <f t="shared" si="4"/>
        <v>17703</v>
      </c>
      <c r="I89" s="24">
        <f t="shared" si="5"/>
        <v>12.766197819578604</v>
      </c>
    </row>
    <row r="90" spans="1:9" ht="16.5">
      <c r="A90" s="10" t="s">
        <v>105</v>
      </c>
      <c r="B90" s="22">
        <v>10521</v>
      </c>
      <c r="C90" s="22">
        <v>7039</v>
      </c>
      <c r="D90" s="22">
        <v>623</v>
      </c>
      <c r="E90" s="22">
        <v>781</v>
      </c>
      <c r="F90" s="22">
        <v>334</v>
      </c>
      <c r="G90" s="22">
        <v>203</v>
      </c>
      <c r="H90" s="23">
        <f t="shared" si="4"/>
        <v>19501</v>
      </c>
      <c r="I90" s="24">
        <f t="shared" si="5"/>
        <v>36.095584841802989</v>
      </c>
    </row>
    <row r="91" spans="1:9" ht="16.5">
      <c r="A91" s="10" t="s">
        <v>24</v>
      </c>
      <c r="B91" s="22">
        <v>4934</v>
      </c>
      <c r="C91" s="22">
        <v>520</v>
      </c>
      <c r="D91" s="22">
        <v>1311</v>
      </c>
      <c r="E91" s="22">
        <v>157</v>
      </c>
      <c r="F91" s="22">
        <v>83</v>
      </c>
      <c r="G91" s="22">
        <v>269</v>
      </c>
      <c r="H91" s="23">
        <f t="shared" si="4"/>
        <v>7274</v>
      </c>
      <c r="I91" s="24">
        <f t="shared" si="5"/>
        <v>7.1487489689304367</v>
      </c>
    </row>
    <row r="92" spans="1:9" ht="16.5">
      <c r="A92" s="10" t="s">
        <v>52</v>
      </c>
      <c r="B92" s="22">
        <v>16585</v>
      </c>
      <c r="C92" s="22">
        <v>3320</v>
      </c>
      <c r="D92" s="22">
        <v>1647</v>
      </c>
      <c r="E92" s="22">
        <v>677</v>
      </c>
      <c r="F92" s="22">
        <v>445</v>
      </c>
      <c r="G92" s="22">
        <v>215</v>
      </c>
      <c r="H92" s="23">
        <f t="shared" si="4"/>
        <v>22889</v>
      </c>
      <c r="I92" s="24">
        <f t="shared" si="5"/>
        <v>14.504783957359429</v>
      </c>
    </row>
    <row r="93" spans="1:9" ht="16.5">
      <c r="A93" s="10" t="s">
        <v>55</v>
      </c>
      <c r="B93" s="22">
        <v>13860</v>
      </c>
      <c r="C93" s="22">
        <v>2921</v>
      </c>
      <c r="D93" s="22">
        <v>1508</v>
      </c>
      <c r="E93" s="22">
        <v>733</v>
      </c>
      <c r="F93" s="22">
        <v>347</v>
      </c>
      <c r="G93" s="22">
        <v>123</v>
      </c>
      <c r="H93" s="23">
        <f t="shared" si="4"/>
        <v>19492</v>
      </c>
      <c r="I93" s="24">
        <f t="shared" si="5"/>
        <v>14.985635132361994</v>
      </c>
    </row>
    <row r="94" spans="1:9" ht="16.5">
      <c r="A94" s="10" t="s">
        <v>84</v>
      </c>
      <c r="B94" s="22">
        <v>32569</v>
      </c>
      <c r="C94" s="22">
        <v>10481</v>
      </c>
      <c r="D94" s="22">
        <v>9710</v>
      </c>
      <c r="E94" s="22">
        <v>1435</v>
      </c>
      <c r="F94" s="22">
        <v>1368</v>
      </c>
      <c r="G94" s="22">
        <v>725</v>
      </c>
      <c r="H94" s="23">
        <f t="shared" si="4"/>
        <v>56288</v>
      </c>
      <c r="I94" s="24">
        <f t="shared" si="5"/>
        <v>18.6203098351336</v>
      </c>
    </row>
    <row r="95" spans="1:9" ht="16.5">
      <c r="A95" s="10" t="s">
        <v>37</v>
      </c>
      <c r="B95" s="22">
        <v>12906</v>
      </c>
      <c r="C95" s="22">
        <v>1828</v>
      </c>
      <c r="D95" s="22">
        <v>1634</v>
      </c>
      <c r="E95" s="22">
        <v>368</v>
      </c>
      <c r="F95" s="22">
        <v>450</v>
      </c>
      <c r="G95" s="22">
        <v>163</v>
      </c>
      <c r="H95" s="23">
        <f t="shared" si="4"/>
        <v>17349</v>
      </c>
      <c r="I95" s="24">
        <f t="shared" si="5"/>
        <v>10.536630353334486</v>
      </c>
    </row>
    <row r="96" spans="1:9" ht="16.5">
      <c r="A96" s="10" t="s">
        <v>72</v>
      </c>
      <c r="B96" s="22">
        <v>29658</v>
      </c>
      <c r="C96" s="22">
        <v>7583</v>
      </c>
      <c r="D96" s="22">
        <v>6257</v>
      </c>
      <c r="E96" s="22">
        <v>1073</v>
      </c>
      <c r="F96" s="22">
        <v>799</v>
      </c>
      <c r="G96" s="22">
        <v>857</v>
      </c>
      <c r="H96" s="23">
        <f t="shared" si="4"/>
        <v>46227</v>
      </c>
      <c r="I96" s="24">
        <f t="shared" si="5"/>
        <v>16.403833257620008</v>
      </c>
    </row>
    <row r="97" spans="1:9" ht="16.5">
      <c r="A97" s="10" t="s">
        <v>62</v>
      </c>
      <c r="B97" s="22">
        <v>15475</v>
      </c>
      <c r="C97" s="22">
        <v>3487</v>
      </c>
      <c r="D97" s="22">
        <v>2158</v>
      </c>
      <c r="E97" s="22">
        <v>823</v>
      </c>
      <c r="F97" s="22">
        <v>430</v>
      </c>
      <c r="G97" s="22">
        <v>298</v>
      </c>
      <c r="H97" s="23">
        <f t="shared" si="4"/>
        <v>22671</v>
      </c>
      <c r="I97" s="24">
        <f t="shared" si="5"/>
        <v>15.380883066472586</v>
      </c>
    </row>
    <row r="98" spans="1:9" ht="16.5">
      <c r="A98" s="10" t="s">
        <v>42</v>
      </c>
      <c r="B98" s="22">
        <v>2713</v>
      </c>
      <c r="C98" s="22">
        <v>374</v>
      </c>
      <c r="D98" s="22">
        <v>131</v>
      </c>
      <c r="E98" s="22">
        <v>8</v>
      </c>
      <c r="F98" s="22">
        <v>2</v>
      </c>
      <c r="G98" s="22">
        <v>71</v>
      </c>
      <c r="H98" s="23">
        <f t="shared" si="4"/>
        <v>3299</v>
      </c>
      <c r="I98" s="24">
        <f t="shared" si="5"/>
        <v>11.336768717793271</v>
      </c>
    </row>
    <row r="99" spans="1:9" ht="16.5">
      <c r="A99" s="10" t="s">
        <v>78</v>
      </c>
      <c r="B99" s="22">
        <v>18171</v>
      </c>
      <c r="C99" s="22">
        <v>5427</v>
      </c>
      <c r="D99" s="22">
        <v>2674</v>
      </c>
      <c r="E99" s="22">
        <v>1150</v>
      </c>
      <c r="F99" s="22">
        <v>485</v>
      </c>
      <c r="G99" s="22">
        <v>421</v>
      </c>
      <c r="H99" s="23">
        <f t="shared" si="4"/>
        <v>28328</v>
      </c>
      <c r="I99" s="24">
        <f t="shared" si="5"/>
        <v>19.15772380683423</v>
      </c>
    </row>
    <row r="100" spans="1:9" ht="16.5">
      <c r="A100" s="10" t="s">
        <v>97</v>
      </c>
      <c r="B100" s="22">
        <v>54883</v>
      </c>
      <c r="C100" s="22">
        <v>29323</v>
      </c>
      <c r="D100" s="22">
        <v>22514</v>
      </c>
      <c r="E100" s="22">
        <v>4275</v>
      </c>
      <c r="F100" s="22">
        <v>931</v>
      </c>
      <c r="G100" s="22">
        <v>3690</v>
      </c>
      <c r="H100" s="23">
        <f t="shared" si="4"/>
        <v>115616</v>
      </c>
      <c r="I100" s="24">
        <f t="shared" si="5"/>
        <v>25.362406587323555</v>
      </c>
    </row>
    <row r="101" spans="1:9" ht="16.5">
      <c r="A101" s="10" t="s">
        <v>98</v>
      </c>
      <c r="B101" s="22">
        <v>77571</v>
      </c>
      <c r="C101" s="22">
        <v>48033</v>
      </c>
      <c r="D101" s="22">
        <v>40979</v>
      </c>
      <c r="E101" s="22">
        <v>6790</v>
      </c>
      <c r="F101" s="22">
        <v>5059</v>
      </c>
      <c r="G101" s="22">
        <v>5644</v>
      </c>
      <c r="H101" s="23">
        <f t="shared" si="4"/>
        <v>184076</v>
      </c>
      <c r="I101" s="24">
        <f t="shared" si="5"/>
        <v>26.094113301027839</v>
      </c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 s="1" customFormat="1">
      <c r="A103" s="9" t="s">
        <v>142</v>
      </c>
      <c r="B103" s="5"/>
      <c r="C103" s="5"/>
    </row>
    <row r="104" spans="1:9">
      <c r="A104" s="9" t="s">
        <v>139</v>
      </c>
      <c r="B104" s="6"/>
      <c r="C104" s="6"/>
      <c r="D104" s="6"/>
      <c r="E104" s="6"/>
      <c r="F104" s="6"/>
      <c r="G104" s="6"/>
      <c r="H104" s="6"/>
      <c r="I104" s="6"/>
    </row>
  </sheetData>
  <dataConsolidate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8265-9CEA-492F-9E37-2079E554CEBE}">
  <sheetPr>
    <tabColor rgb="FF485FEB"/>
  </sheetPr>
  <dimension ref="A1:I7"/>
  <sheetViews>
    <sheetView workbookViewId="0">
      <selection sqref="A1:I1"/>
    </sheetView>
  </sheetViews>
  <sheetFormatPr defaultRowHeight="15"/>
  <cols>
    <col min="1" max="1" width="25.7109375" customWidth="1"/>
    <col min="2" max="2" width="21.7109375" bestFit="1" customWidth="1"/>
  </cols>
  <sheetData>
    <row r="1" spans="1:9" ht="23.25">
      <c r="A1" s="46" t="s">
        <v>143</v>
      </c>
      <c r="B1" s="46"/>
      <c r="C1" s="46"/>
      <c r="D1" s="46"/>
      <c r="E1" s="46"/>
      <c r="F1" s="46"/>
      <c r="G1" s="46"/>
      <c r="H1" s="46"/>
      <c r="I1" s="46"/>
    </row>
    <row r="2" spans="1:9" ht="16.5">
      <c r="A2" s="33" t="s">
        <v>129</v>
      </c>
      <c r="B2" s="49" t="s">
        <v>118</v>
      </c>
      <c r="C2" s="49"/>
      <c r="D2" s="49"/>
      <c r="E2" s="49"/>
      <c r="F2" s="49"/>
      <c r="G2" s="49"/>
      <c r="H2" s="49"/>
      <c r="I2" s="49"/>
    </row>
    <row r="3" spans="1:9">
      <c r="A3" s="20" t="s">
        <v>116</v>
      </c>
      <c r="B3" s="50">
        <v>67</v>
      </c>
      <c r="C3" s="50"/>
      <c r="D3" s="50"/>
      <c r="E3" s="50"/>
      <c r="F3" s="50"/>
      <c r="G3" s="50"/>
      <c r="H3" s="50"/>
      <c r="I3" s="50"/>
    </row>
    <row r="4" spans="1:9">
      <c r="A4" s="35" t="s">
        <v>117</v>
      </c>
      <c r="B4" s="51">
        <v>33</v>
      </c>
      <c r="C4" s="51"/>
      <c r="D4" s="51"/>
      <c r="E4" s="51"/>
      <c r="F4" s="51"/>
      <c r="G4" s="51"/>
      <c r="H4" s="51"/>
      <c r="I4" s="51"/>
    </row>
    <row r="5" spans="1:9" ht="17.25" thickBot="1">
      <c r="A5" s="19" t="s">
        <v>120</v>
      </c>
      <c r="B5" s="52">
        <f>SUM(B3:B4)</f>
        <v>100</v>
      </c>
      <c r="C5" s="52"/>
      <c r="D5" s="52"/>
      <c r="E5" s="52"/>
      <c r="F5" s="52"/>
      <c r="G5" s="52"/>
      <c r="H5" s="52"/>
      <c r="I5" s="52"/>
    </row>
    <row r="6" spans="1:9" ht="15.75" thickTop="1">
      <c r="A6" s="8"/>
      <c r="B6" s="8"/>
      <c r="C6" s="8"/>
      <c r="D6" s="8"/>
      <c r="E6" s="6"/>
    </row>
    <row r="7" spans="1:9">
      <c r="A7" s="20" t="s">
        <v>140</v>
      </c>
      <c r="B7" s="8"/>
      <c r="C7" s="8"/>
      <c r="D7" s="8"/>
      <c r="E7" s="6"/>
    </row>
  </sheetData>
  <mergeCells count="5">
    <mergeCell ref="A1:I1"/>
    <mergeCell ref="B2:I2"/>
    <mergeCell ref="B3:I3"/>
    <mergeCell ref="B4:I4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4408-D74C-4095-BE3D-DCB0B9BC4D49}">
  <sheetPr>
    <tabColor rgb="FF485FEB"/>
  </sheetPr>
  <dimension ref="A1:N7"/>
  <sheetViews>
    <sheetView tabSelected="1" workbookViewId="0">
      <selection activeCell="A17" sqref="A17"/>
    </sheetView>
  </sheetViews>
  <sheetFormatPr defaultRowHeight="15"/>
  <cols>
    <col min="1" max="1" width="62" customWidth="1"/>
    <col min="2" max="2" width="54.28515625" customWidth="1"/>
  </cols>
  <sheetData>
    <row r="1" spans="1:14" ht="23.25">
      <c r="A1" s="46" t="s">
        <v>144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16.5">
      <c r="A2" s="33" t="s">
        <v>122</v>
      </c>
      <c r="B2" s="33" t="s">
        <v>135</v>
      </c>
      <c r="C2" s="8"/>
      <c r="D2" s="8"/>
      <c r="E2" s="8"/>
    </row>
    <row r="3" spans="1:14">
      <c r="A3" s="21" t="s">
        <v>130</v>
      </c>
      <c r="B3" s="21">
        <v>39.299999999999997</v>
      </c>
      <c r="C3" s="8"/>
      <c r="D3" s="8"/>
      <c r="E3" s="8"/>
    </row>
    <row r="4" spans="1:14">
      <c r="A4" s="34" t="s">
        <v>131</v>
      </c>
      <c r="B4" s="34">
        <v>79.5</v>
      </c>
      <c r="C4" s="8"/>
      <c r="D4" s="8"/>
      <c r="E4" s="8"/>
    </row>
    <row r="5" spans="1:14">
      <c r="A5" s="21" t="s">
        <v>132</v>
      </c>
      <c r="B5" s="21">
        <v>67.400000000000006</v>
      </c>
      <c r="C5" s="8"/>
      <c r="D5" s="8"/>
      <c r="E5" s="8"/>
    </row>
    <row r="6" spans="1:14">
      <c r="A6" s="8"/>
      <c r="B6" s="8"/>
      <c r="C6" s="8"/>
      <c r="D6" s="8"/>
      <c r="E6" s="8"/>
    </row>
    <row r="7" spans="1:14">
      <c r="A7" s="20" t="s">
        <v>140</v>
      </c>
      <c r="B7" s="8"/>
      <c r="C7" s="8"/>
      <c r="D7" s="8"/>
      <c r="E7" s="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Forside</vt:lpstr>
      <vt:lpstr>Andel almene boliger</vt:lpstr>
      <vt:lpstr>Andel almene boliger kommune</vt:lpstr>
      <vt:lpstr>Boligtype</vt:lpstr>
      <vt:lpstr>Boligstr.</vt:lpstr>
      <vt:lpstr>Forside!Udskriftsområde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Marie Sadowsky Pedersen</dc:creator>
  <cp:lastModifiedBy>Kristine Vasiljeva</cp:lastModifiedBy>
  <dcterms:created xsi:type="dcterms:W3CDTF">2020-04-08T09:13:28Z</dcterms:created>
  <dcterms:modified xsi:type="dcterms:W3CDTF">2025-12-09T11:33:16Z</dcterms:modified>
</cp:coreProperties>
</file>